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yj\Desktop\"/>
    </mc:Choice>
  </mc:AlternateContent>
  <bookViews>
    <workbookView xWindow="0" yWindow="0" windowWidth="15345" windowHeight="5280" tabRatio="869" activeTab="2"/>
  </bookViews>
  <sheets>
    <sheet name="Social Network Activity 1-6" sheetId="1" r:id="rId1"/>
    <sheet name="Remainder of non-likert's" sheetId="6" r:id="rId2"/>
    <sheet name="Likert questions" sheetId="7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7" l="1"/>
  <c r="P4" i="7"/>
  <c r="P5" i="7"/>
  <c r="P6" i="7"/>
  <c r="P7" i="7"/>
  <c r="P8" i="7"/>
  <c r="P9" i="7"/>
  <c r="P10" i="7"/>
  <c r="P11" i="7"/>
  <c r="P12" i="7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" i="7"/>
  <c r="M4" i="7"/>
  <c r="M5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J4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G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M3" i="7"/>
  <c r="J3" i="7"/>
  <c r="G3" i="7"/>
  <c r="O4" i="7"/>
  <c r="O5" i="7"/>
  <c r="O6" i="7"/>
  <c r="O7" i="7"/>
  <c r="O8" i="7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L4" i="7"/>
  <c r="L5" i="7"/>
  <c r="L6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O3" i="7"/>
  <c r="L3" i="7"/>
  <c r="I3" i="7"/>
  <c r="F3" i="7"/>
  <c r="C3" i="7"/>
  <c r="W28" i="7" l="1"/>
  <c r="W29" i="7"/>
  <c r="W30" i="7"/>
  <c r="W31" i="7"/>
  <c r="W32" i="7"/>
  <c r="W4" i="7"/>
  <c r="W5" i="7"/>
  <c r="W6" i="7"/>
  <c r="W7" i="7"/>
  <c r="W8" i="7"/>
  <c r="W9" i="7"/>
  <c r="W10" i="7"/>
  <c r="W11" i="7"/>
  <c r="W12" i="7"/>
  <c r="W13" i="7"/>
  <c r="W14" i="7"/>
  <c r="W15" i="7"/>
  <c r="W16" i="7"/>
  <c r="W17" i="7"/>
  <c r="W18" i="7"/>
  <c r="W19" i="7"/>
  <c r="W20" i="7"/>
  <c r="W21" i="7"/>
  <c r="W22" i="7"/>
  <c r="W23" i="7"/>
  <c r="W24" i="7"/>
  <c r="W25" i="7"/>
  <c r="W26" i="7"/>
  <c r="W27" i="7"/>
  <c r="V4" i="7"/>
  <c r="V5" i="7"/>
  <c r="V6" i="7"/>
  <c r="V7" i="7"/>
  <c r="V8" i="7"/>
  <c r="V9" i="7"/>
  <c r="V10" i="7"/>
  <c r="V11" i="7"/>
  <c r="V12" i="7"/>
  <c r="V13" i="7"/>
  <c r="V14" i="7"/>
  <c r="V15" i="7"/>
  <c r="V16" i="7"/>
  <c r="V17" i="7"/>
  <c r="V18" i="7"/>
  <c r="V19" i="7"/>
  <c r="V20" i="7"/>
  <c r="V21" i="7"/>
  <c r="V22" i="7"/>
  <c r="V23" i="7"/>
  <c r="V24" i="7"/>
  <c r="V25" i="7"/>
  <c r="V26" i="7"/>
  <c r="V27" i="7"/>
  <c r="V28" i="7"/>
  <c r="V29" i="7"/>
  <c r="V30" i="7"/>
  <c r="V31" i="7"/>
  <c r="V32" i="7"/>
  <c r="U4" i="7"/>
  <c r="U5" i="7"/>
  <c r="U6" i="7"/>
  <c r="U7" i="7"/>
  <c r="U8" i="7"/>
  <c r="U9" i="7"/>
  <c r="U10" i="7"/>
  <c r="U11" i="7"/>
  <c r="U12" i="7"/>
  <c r="U13" i="7"/>
  <c r="U14" i="7"/>
  <c r="U15" i="7"/>
  <c r="U16" i="7"/>
  <c r="U17" i="7"/>
  <c r="U18" i="7"/>
  <c r="U19" i="7"/>
  <c r="U20" i="7"/>
  <c r="U21" i="7"/>
  <c r="U22" i="7"/>
  <c r="U23" i="7"/>
  <c r="U24" i="7"/>
  <c r="U25" i="7"/>
  <c r="U26" i="7"/>
  <c r="U27" i="7"/>
  <c r="U28" i="7"/>
  <c r="U29" i="7"/>
  <c r="U30" i="7"/>
  <c r="U31" i="7"/>
  <c r="U32" i="7"/>
  <c r="W3" i="7"/>
  <c r="V3" i="7"/>
  <c r="U3" i="7"/>
  <c r="C71" i="6"/>
  <c r="C72" i="6"/>
  <c r="C73" i="6"/>
  <c r="C74" i="6"/>
  <c r="C70" i="6"/>
  <c r="C67" i="6"/>
  <c r="C66" i="6"/>
  <c r="C59" i="6"/>
  <c r="C60" i="6"/>
  <c r="C61" i="6"/>
  <c r="C62" i="6"/>
  <c r="C63" i="6"/>
  <c r="C58" i="6"/>
  <c r="C54" i="6"/>
  <c r="C53" i="6"/>
  <c r="C39" i="6"/>
  <c r="C38" i="6"/>
  <c r="C35" i="6"/>
  <c r="C34" i="6"/>
  <c r="C31" i="6"/>
  <c r="C30" i="6"/>
  <c r="C25" i="6"/>
  <c r="C26" i="6"/>
  <c r="C27" i="6"/>
  <c r="C24" i="6"/>
  <c r="C17" i="6"/>
  <c r="C18" i="6"/>
  <c r="C19" i="6"/>
  <c r="C20" i="6"/>
  <c r="C21" i="6"/>
  <c r="C16" i="6"/>
  <c r="C12" i="6"/>
  <c r="C11" i="6"/>
  <c r="C4" i="6"/>
  <c r="C5" i="6"/>
  <c r="C6" i="6"/>
  <c r="C7" i="6"/>
  <c r="C8" i="6"/>
  <c r="C3" i="6"/>
  <c r="C4" i="1"/>
  <c r="C5" i="1"/>
  <c r="C6" i="1"/>
  <c r="C7" i="1"/>
  <c r="C8" i="1"/>
  <c r="C9" i="1"/>
  <c r="C10" i="1"/>
  <c r="C11" i="1"/>
  <c r="C3" i="1"/>
  <c r="C67" i="1" l="1"/>
  <c r="D67" i="1"/>
  <c r="E67" i="1"/>
  <c r="F67" i="1"/>
  <c r="G67" i="1"/>
  <c r="H67" i="1"/>
  <c r="I67" i="1"/>
  <c r="J67" i="1"/>
  <c r="B67" i="1"/>
  <c r="C33" i="1"/>
  <c r="D33" i="1"/>
  <c r="E33" i="1"/>
  <c r="F33" i="1"/>
  <c r="G33" i="1"/>
  <c r="H33" i="1"/>
  <c r="I33" i="1"/>
  <c r="J33" i="1"/>
  <c r="B33" i="1"/>
  <c r="C23" i="1"/>
  <c r="D23" i="1"/>
  <c r="E23" i="1"/>
  <c r="F23" i="1"/>
  <c r="G23" i="1"/>
  <c r="H23" i="1"/>
  <c r="I23" i="1"/>
  <c r="J23" i="1"/>
  <c r="B23" i="1"/>
  <c r="C42" i="6"/>
  <c r="C43" i="6"/>
  <c r="C46" i="6"/>
  <c r="C47" i="6"/>
  <c r="C48" i="6"/>
  <c r="C49" i="6"/>
  <c r="C50" i="6"/>
  <c r="G28" i="1"/>
  <c r="G30" i="1" s="1"/>
  <c r="G32" i="1" s="1"/>
  <c r="G38" i="1" s="1"/>
  <c r="G40" i="1" s="1"/>
  <c r="G42" i="1" s="1"/>
  <c r="G44" i="1" s="1"/>
  <c r="G46" i="1" s="1"/>
  <c r="G48" i="1" s="1"/>
  <c r="G54" i="1" s="1"/>
  <c r="G56" i="1" s="1"/>
  <c r="G62" i="1" s="1"/>
  <c r="G64" i="1" s="1"/>
  <c r="G66" i="1" s="1"/>
  <c r="C28" i="1"/>
  <c r="C30" i="1" s="1"/>
  <c r="C32" i="1" s="1"/>
  <c r="C38" i="1" s="1"/>
  <c r="C40" i="1" s="1"/>
  <c r="C42" i="1" s="1"/>
  <c r="C44" i="1" s="1"/>
  <c r="C46" i="1" s="1"/>
  <c r="C48" i="1" s="1"/>
  <c r="C54" i="1" s="1"/>
  <c r="C56" i="1" s="1"/>
  <c r="C62" i="1" s="1"/>
  <c r="C64" i="1" s="1"/>
  <c r="C66" i="1" s="1"/>
  <c r="J28" i="1"/>
  <c r="J30" i="1" s="1"/>
  <c r="J32" i="1" s="1"/>
  <c r="J38" i="1" s="1"/>
  <c r="J40" i="1" s="1"/>
  <c r="J42" i="1" s="1"/>
  <c r="J44" i="1" s="1"/>
  <c r="J46" i="1" s="1"/>
  <c r="J48" i="1" s="1"/>
  <c r="J54" i="1" s="1"/>
  <c r="J56" i="1" s="1"/>
  <c r="J62" i="1" s="1"/>
  <c r="J64" i="1" s="1"/>
  <c r="J66" i="1" s="1"/>
  <c r="I28" i="1"/>
  <c r="I30" i="1" s="1"/>
  <c r="I32" i="1" s="1"/>
  <c r="I38" i="1" s="1"/>
  <c r="I40" i="1" s="1"/>
  <c r="I42" i="1" s="1"/>
  <c r="I44" i="1" s="1"/>
  <c r="I46" i="1" s="1"/>
  <c r="I48" i="1" s="1"/>
  <c r="I54" i="1" s="1"/>
  <c r="I56" i="1" s="1"/>
  <c r="I62" i="1" s="1"/>
  <c r="I64" i="1" s="1"/>
  <c r="I66" i="1" s="1"/>
  <c r="H28" i="1"/>
  <c r="H30" i="1" s="1"/>
  <c r="H32" i="1" s="1"/>
  <c r="H38" i="1" s="1"/>
  <c r="H40" i="1" s="1"/>
  <c r="H42" i="1" s="1"/>
  <c r="H44" i="1" s="1"/>
  <c r="H46" i="1" s="1"/>
  <c r="H48" i="1" s="1"/>
  <c r="H54" i="1" s="1"/>
  <c r="H56" i="1" s="1"/>
  <c r="H62" i="1" s="1"/>
  <c r="H64" i="1" s="1"/>
  <c r="H66" i="1" s="1"/>
  <c r="F28" i="1"/>
  <c r="F30" i="1" s="1"/>
  <c r="F32" i="1" s="1"/>
  <c r="F38" i="1" s="1"/>
  <c r="F40" i="1" s="1"/>
  <c r="F42" i="1" s="1"/>
  <c r="F44" i="1" s="1"/>
  <c r="F46" i="1" s="1"/>
  <c r="F48" i="1" s="1"/>
  <c r="F54" i="1" s="1"/>
  <c r="F56" i="1" s="1"/>
  <c r="F62" i="1" s="1"/>
  <c r="F64" i="1" s="1"/>
  <c r="F66" i="1" s="1"/>
  <c r="E28" i="1"/>
  <c r="E30" i="1" s="1"/>
  <c r="E32" i="1" s="1"/>
  <c r="E38" i="1" s="1"/>
  <c r="E40" i="1" s="1"/>
  <c r="E42" i="1" s="1"/>
  <c r="E44" i="1" s="1"/>
  <c r="E46" i="1" s="1"/>
  <c r="E48" i="1" s="1"/>
  <c r="E54" i="1" s="1"/>
  <c r="E56" i="1" s="1"/>
  <c r="E62" i="1" s="1"/>
  <c r="E64" i="1" s="1"/>
  <c r="E66" i="1" s="1"/>
  <c r="D28" i="1"/>
  <c r="D30" i="1" s="1"/>
  <c r="D32" i="1" s="1"/>
  <c r="D38" i="1" s="1"/>
  <c r="D40" i="1" s="1"/>
  <c r="D42" i="1" s="1"/>
  <c r="D44" i="1" s="1"/>
  <c r="D46" i="1" s="1"/>
  <c r="D48" i="1" s="1"/>
  <c r="D54" i="1" s="1"/>
  <c r="D56" i="1" s="1"/>
  <c r="D62" i="1" s="1"/>
  <c r="D64" i="1" s="1"/>
  <c r="D66" i="1" s="1"/>
  <c r="B28" i="1"/>
  <c r="B30" i="1" s="1"/>
  <c r="B32" i="1" s="1"/>
  <c r="B38" i="1" s="1"/>
  <c r="B40" i="1" s="1"/>
  <c r="B42" i="1" s="1"/>
  <c r="B44" i="1" s="1"/>
  <c r="B46" i="1" s="1"/>
  <c r="B48" i="1" s="1"/>
  <c r="B54" i="1" s="1"/>
  <c r="B56" i="1" s="1"/>
  <c r="B62" i="1" s="1"/>
  <c r="B64" i="1" s="1"/>
  <c r="B66" i="1" s="1"/>
  <c r="C20" i="1"/>
  <c r="C22" i="1"/>
  <c r="J16" i="1"/>
  <c r="J18" i="1" s="1"/>
  <c r="J20" i="1" s="1"/>
  <c r="J22" i="1" s="1"/>
  <c r="I16" i="1"/>
  <c r="I18" i="1" s="1"/>
  <c r="I20" i="1" s="1"/>
  <c r="I22" i="1" s="1"/>
  <c r="H18" i="1"/>
  <c r="H20" i="1" s="1"/>
  <c r="H22" i="1" s="1"/>
  <c r="H16" i="1"/>
  <c r="G16" i="1"/>
  <c r="G18" i="1" s="1"/>
  <c r="G20" i="1" s="1"/>
  <c r="G22" i="1" s="1"/>
  <c r="F16" i="1"/>
  <c r="F18" i="1" s="1"/>
  <c r="F20" i="1" s="1"/>
  <c r="F22" i="1" s="1"/>
  <c r="E16" i="1"/>
  <c r="E18" i="1" s="1"/>
  <c r="E20" i="1" s="1"/>
  <c r="E22" i="1" s="1"/>
  <c r="D16" i="1"/>
  <c r="D18" i="1" s="1"/>
  <c r="C18" i="1"/>
  <c r="C16" i="1"/>
  <c r="B18" i="1"/>
  <c r="B20" i="1" s="1"/>
  <c r="B22" i="1" s="1"/>
  <c r="B16" i="1"/>
  <c r="D20" i="1" l="1"/>
  <c r="D22" i="1" s="1"/>
</calcChain>
</file>

<file path=xl/sharedStrings.xml><?xml version="1.0" encoding="utf-8"?>
<sst xmlns="http://schemas.openxmlformats.org/spreadsheetml/2006/main" count="220" uniqueCount="122">
  <si>
    <t>Social Network</t>
  </si>
  <si>
    <t># with profile</t>
  </si>
  <si>
    <t>% with profile</t>
  </si>
  <si>
    <t>Facebook</t>
  </si>
  <si>
    <t>Twitter</t>
  </si>
  <si>
    <t>Instagram</t>
  </si>
  <si>
    <t>Snapchat</t>
  </si>
  <si>
    <t>Linkedin</t>
  </si>
  <si>
    <t>Pinterest</t>
  </si>
  <si>
    <t>Reddit</t>
  </si>
  <si>
    <t>Tumblr</t>
  </si>
  <si>
    <t>Other</t>
  </si>
  <si>
    <t>0-1 posts</t>
  </si>
  <si>
    <t>2-3 posts</t>
  </si>
  <si>
    <t>4+ posts</t>
  </si>
  <si>
    <t>Total</t>
  </si>
  <si>
    <t>With Social Media Profile</t>
  </si>
  <si>
    <t>Time spent on Network</t>
  </si>
  <si>
    <t>%</t>
  </si>
  <si>
    <t>&lt;1 hour</t>
  </si>
  <si>
    <t>1-2 hours</t>
  </si>
  <si>
    <t>&gt;2 hours</t>
  </si>
  <si>
    <t>Rarely Log on</t>
  </si>
  <si>
    <t>Daily Post Frequency</t>
  </si>
  <si>
    <t>Type of Content Posted</t>
  </si>
  <si>
    <t>Text</t>
  </si>
  <si>
    <t>Photo</t>
  </si>
  <si>
    <t>Video</t>
  </si>
  <si>
    <t>Audio</t>
  </si>
  <si>
    <t>Don’t post</t>
  </si>
  <si>
    <t>Real name used</t>
  </si>
  <si>
    <t>Yes</t>
  </si>
  <si>
    <t>No</t>
  </si>
  <si>
    <t>Post Censorship</t>
  </si>
  <si>
    <t xml:space="preserve">Often </t>
  </si>
  <si>
    <t>Sometimes</t>
  </si>
  <si>
    <t>Never</t>
  </si>
  <si>
    <t>Influences on Digital Legacy</t>
  </si>
  <si>
    <t>Factor</t>
  </si>
  <si>
    <t xml:space="preserve">Count </t>
  </si>
  <si>
    <t>Social Media</t>
  </si>
  <si>
    <t>Search History</t>
  </si>
  <si>
    <t>News Coverage</t>
  </si>
  <si>
    <t>Blog Posts</t>
  </si>
  <si>
    <t>Message Boards</t>
  </si>
  <si>
    <t>Read Terms and Conditions?</t>
  </si>
  <si>
    <t>Factors Considered for social media</t>
  </si>
  <si>
    <t>Count</t>
  </si>
  <si>
    <t>Presentation/Aesthetic</t>
  </si>
  <si>
    <t>Features</t>
  </si>
  <si>
    <t>Friends</t>
  </si>
  <si>
    <t>Future</t>
  </si>
  <si>
    <t>Self-representation</t>
  </si>
  <si>
    <t>Accurate portrayal of you?</t>
  </si>
  <si>
    <t>Definitely</t>
  </si>
  <si>
    <t>Somewhat</t>
  </si>
  <si>
    <t>Little bit</t>
  </si>
  <si>
    <t>Not at all</t>
  </si>
  <si>
    <t>Create Content?</t>
  </si>
  <si>
    <t>Separate personal and professional personas?</t>
  </si>
  <si>
    <t>Are you a parent?</t>
  </si>
  <si>
    <t>Share content of Children</t>
  </si>
  <si>
    <t xml:space="preserve">Yes </t>
  </si>
  <si>
    <t>How frequently are kids?</t>
  </si>
  <si>
    <t>Daily</t>
  </si>
  <si>
    <t>4-6 a wekk</t>
  </si>
  <si>
    <t>2-3 a week</t>
  </si>
  <si>
    <t>once a week</t>
  </si>
  <si>
    <t>Deleted a Social Profile</t>
  </si>
  <si>
    <t>factors for deletion</t>
  </si>
  <si>
    <t>Lost Interest</t>
  </si>
  <si>
    <t>No more value alignment</t>
  </si>
  <si>
    <t>No more use</t>
  </si>
  <si>
    <t>Fear of discovery</t>
  </si>
  <si>
    <t>Erase old memories</t>
  </si>
  <si>
    <t>Online Dating?</t>
  </si>
  <si>
    <t>Which one?</t>
  </si>
  <si>
    <t>okcupid</t>
  </si>
  <si>
    <t>Tinder</t>
  </si>
  <si>
    <t>Eharmony</t>
  </si>
  <si>
    <t>Pof</t>
  </si>
  <si>
    <t>Statement</t>
  </si>
  <si>
    <t>SA</t>
  </si>
  <si>
    <t>CA</t>
  </si>
  <si>
    <t>NAD</t>
  </si>
  <si>
    <t>SD</t>
  </si>
  <si>
    <t>CD</t>
  </si>
  <si>
    <t>Likert Type Scale Questions - CA/CD = Strongly (completely). SA/SD = somewhat</t>
  </si>
  <si>
    <t>I behave the same way online and in real life</t>
  </si>
  <si>
    <t>The T&amp;C are factored into my SM use</t>
  </si>
  <si>
    <t>If the internet went away tomorrow, I could access my SM</t>
  </si>
  <si>
    <t xml:space="preserve">Preserving my DL is important to me </t>
  </si>
  <si>
    <t>Preserving my DL would be difficult</t>
  </si>
  <si>
    <t>I teach my family to use SM</t>
  </si>
  <si>
    <t>I unplug periodically from SM</t>
  </si>
  <si>
    <t>Search history is important to DL</t>
  </si>
  <si>
    <t>I would be interested in preserving search history</t>
  </si>
  <si>
    <t>I need to unplug periodically</t>
  </si>
  <si>
    <t>I am concerned with potential employers viewing my SM</t>
  </si>
  <si>
    <t>Preserving my DL would be easy</t>
  </si>
  <si>
    <t>Children should be given rights to their digital legacy</t>
  </si>
  <si>
    <t>SM scandals are inevitable</t>
  </si>
  <si>
    <t>Dating profiles are part of one's digital legacy</t>
  </si>
  <si>
    <t>I use the same username for all of my SM accounts</t>
  </si>
  <si>
    <t>I am actively working to preserve my DL</t>
  </si>
  <si>
    <t>Dating profiles are a secret to my family</t>
  </si>
  <si>
    <t>Dating profiles are a secret to my friends</t>
  </si>
  <si>
    <t>I like when my family posts pics from my childhood</t>
  </si>
  <si>
    <t>Will untag from photos I don’t want to be assoc with</t>
  </si>
  <si>
    <t>I wouldn’t was friends to see dating profile</t>
  </si>
  <si>
    <t>I control my SM perception</t>
  </si>
  <si>
    <t>SM is important to me</t>
  </si>
  <si>
    <t>SM presences reflects who I am</t>
  </si>
  <si>
    <t>SM actively part of who I am</t>
  </si>
  <si>
    <t>I have mastered my personal use of SM</t>
  </si>
  <si>
    <t>I want to preserve my digital legacy for future generations</t>
  </si>
  <si>
    <t>Proud of SM presense</t>
  </si>
  <si>
    <t>Digital presense impacts real world life</t>
  </si>
  <si>
    <t>total</t>
  </si>
  <si>
    <t>Agree</t>
  </si>
  <si>
    <t>Neutral</t>
  </si>
  <si>
    <t>Disagree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</si>
</sst>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0" fontId="0" fillId="0" borderId="0" xfId="0" applyNumberFormat="1"/>
    <xf numFmtId="16" fontId="0" fillId="0" borderId="0" xfId="0" applyNumberFormat="1"/>
    <xf numFmtId="0" fontId="0" fillId="0" borderId="0" xfId="0" applyNumberFormat="1"/>
    <xf numFmtId="0" fontId="0" fillId="0" borderId="0" xfId="0" applyAlignment="1">
      <alignment wrapText="1"/>
    </xf>
    <xf numFmtId="164" fontId="0" fillId="0" borderId="0" xfId="0" applyNumberFormat="1"/>
    <xf numFmtId="164" fontId="0" fillId="2" borderId="0" xfId="0" applyNumberFormat="1" applyFill="1"/>
    <xf numFmtId="164" fontId="0" fillId="0" borderId="0" xfId="0" applyNumberFormat="1" applyFill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topLeftCell="A47" zoomScale="70" zoomScaleNormal="70" workbookViewId="0">
      <selection activeCell="B3" sqref="B3"/>
    </sheetView>
  </sheetViews>
  <sheetFormatPr defaultRowHeight="15" x14ac:dyDescent="0.25"/>
  <cols>
    <col min="1" max="1" width="14.42578125" bestFit="1" customWidth="1"/>
    <col min="2" max="2" width="12.85546875" bestFit="1" customWidth="1"/>
    <col min="3" max="3" width="13.5703125" bestFit="1" customWidth="1"/>
  </cols>
  <sheetData>
    <row r="1" spans="1:10" x14ac:dyDescent="0.25">
      <c r="A1" s="9" t="s">
        <v>16</v>
      </c>
      <c r="B1" s="9"/>
      <c r="C1" s="9"/>
    </row>
    <row r="2" spans="1:10" x14ac:dyDescent="0.25">
      <c r="A2" t="s">
        <v>0</v>
      </c>
      <c r="B2" t="s">
        <v>1</v>
      </c>
      <c r="C2" t="s">
        <v>2</v>
      </c>
    </row>
    <row r="3" spans="1:10" x14ac:dyDescent="0.25">
      <c r="A3" t="s">
        <v>3</v>
      </c>
      <c r="B3">
        <v>337</v>
      </c>
      <c r="C3" s="1">
        <f>B3/338</f>
        <v>0.99704142011834318</v>
      </c>
    </row>
    <row r="4" spans="1:10" x14ac:dyDescent="0.25">
      <c r="A4" t="s">
        <v>4</v>
      </c>
      <c r="B4">
        <v>213</v>
      </c>
      <c r="C4" s="1">
        <f t="shared" ref="C4:C11" si="0">B4/338</f>
        <v>0.63017751479289941</v>
      </c>
    </row>
    <row r="5" spans="1:10" x14ac:dyDescent="0.25">
      <c r="A5" t="s">
        <v>5</v>
      </c>
      <c r="B5">
        <v>279</v>
      </c>
      <c r="C5" s="1">
        <f t="shared" si="0"/>
        <v>0.82544378698224852</v>
      </c>
    </row>
    <row r="6" spans="1:10" x14ac:dyDescent="0.25">
      <c r="A6" t="s">
        <v>6</v>
      </c>
      <c r="B6">
        <v>264</v>
      </c>
      <c r="C6" s="1">
        <f t="shared" si="0"/>
        <v>0.78106508875739644</v>
      </c>
    </row>
    <row r="7" spans="1:10" x14ac:dyDescent="0.25">
      <c r="A7" t="s">
        <v>7</v>
      </c>
      <c r="B7">
        <v>203</v>
      </c>
      <c r="C7" s="1">
        <f t="shared" si="0"/>
        <v>0.60059171597633132</v>
      </c>
    </row>
    <row r="8" spans="1:10" x14ac:dyDescent="0.25">
      <c r="A8" t="s">
        <v>8</v>
      </c>
      <c r="B8">
        <v>218</v>
      </c>
      <c r="C8" s="1">
        <f t="shared" si="0"/>
        <v>0.6449704142011834</v>
      </c>
    </row>
    <row r="9" spans="1:10" x14ac:dyDescent="0.25">
      <c r="A9" t="s">
        <v>9</v>
      </c>
      <c r="B9">
        <v>58</v>
      </c>
      <c r="C9" s="1">
        <f t="shared" si="0"/>
        <v>0.17159763313609466</v>
      </c>
    </row>
    <row r="10" spans="1:10" x14ac:dyDescent="0.25">
      <c r="A10" t="s">
        <v>10</v>
      </c>
      <c r="B10">
        <v>92</v>
      </c>
      <c r="C10" s="1">
        <f t="shared" si="0"/>
        <v>0.27218934911242604</v>
      </c>
    </row>
    <row r="11" spans="1:10" x14ac:dyDescent="0.25">
      <c r="A11" t="s">
        <v>11</v>
      </c>
      <c r="B11">
        <v>14</v>
      </c>
      <c r="C11" s="1">
        <f t="shared" si="0"/>
        <v>4.142011834319527E-2</v>
      </c>
    </row>
    <row r="13" spans="1:10" x14ac:dyDescent="0.25">
      <c r="A13" s="8" t="s">
        <v>17</v>
      </c>
      <c r="B13" s="8"/>
      <c r="C13" s="8"/>
      <c r="D13" s="8"/>
      <c r="E13" s="8"/>
      <c r="F13" s="8"/>
      <c r="G13" s="8"/>
      <c r="H13" s="8"/>
      <c r="I13" s="8"/>
      <c r="J13" s="8"/>
    </row>
    <row r="14" spans="1:10" x14ac:dyDescent="0.25">
      <c r="A14" t="s">
        <v>0</v>
      </c>
      <c r="B14" t="s">
        <v>3</v>
      </c>
      <c r="C14" t="s">
        <v>4</v>
      </c>
      <c r="D14" t="s">
        <v>5</v>
      </c>
      <c r="E14" t="s">
        <v>6</v>
      </c>
      <c r="F14" t="s">
        <v>7</v>
      </c>
      <c r="G14" t="s">
        <v>8</v>
      </c>
      <c r="H14" t="s">
        <v>9</v>
      </c>
      <c r="I14" t="s">
        <v>10</v>
      </c>
      <c r="J14" t="s">
        <v>11</v>
      </c>
    </row>
    <row r="15" spans="1:10" x14ac:dyDescent="0.25">
      <c r="A15" t="s">
        <v>22</v>
      </c>
      <c r="B15">
        <v>16</v>
      </c>
      <c r="C15">
        <v>112</v>
      </c>
      <c r="D15">
        <v>53</v>
      </c>
      <c r="E15">
        <v>53</v>
      </c>
      <c r="F15">
        <v>157</v>
      </c>
      <c r="G15">
        <v>136</v>
      </c>
      <c r="H15">
        <v>21</v>
      </c>
      <c r="I15">
        <v>62</v>
      </c>
      <c r="J15">
        <v>5</v>
      </c>
    </row>
    <row r="16" spans="1:10" x14ac:dyDescent="0.25">
      <c r="A16" t="s">
        <v>18</v>
      </c>
      <c r="B16" s="1">
        <f>B15/$B$3</f>
        <v>4.7477744807121663E-2</v>
      </c>
      <c r="C16" s="1">
        <f>C15/$B$4</f>
        <v>0.5258215962441315</v>
      </c>
      <c r="D16" s="1">
        <f>D15/$B$5</f>
        <v>0.18996415770609318</v>
      </c>
      <c r="E16" s="1">
        <f>E15/$B$6</f>
        <v>0.20075757575757575</v>
      </c>
      <c r="F16" s="1">
        <f>F15/$B$7</f>
        <v>0.77339901477832518</v>
      </c>
      <c r="G16" s="1">
        <f>G15/$B$8</f>
        <v>0.62385321100917435</v>
      </c>
      <c r="H16" s="1">
        <f>H15/$B$9</f>
        <v>0.36206896551724138</v>
      </c>
      <c r="I16" s="1">
        <f>I15/$B$10</f>
        <v>0.67391304347826086</v>
      </c>
      <c r="J16" s="1">
        <f>J15/$B$11</f>
        <v>0.35714285714285715</v>
      </c>
    </row>
    <row r="17" spans="1:10" x14ac:dyDescent="0.25">
      <c r="A17" t="s">
        <v>19</v>
      </c>
      <c r="B17">
        <v>97</v>
      </c>
      <c r="C17">
        <v>54</v>
      </c>
      <c r="D17">
        <v>94</v>
      </c>
      <c r="E17">
        <v>112</v>
      </c>
      <c r="F17">
        <v>40</v>
      </c>
      <c r="G17">
        <v>51</v>
      </c>
      <c r="H17">
        <v>11</v>
      </c>
      <c r="I17">
        <v>12</v>
      </c>
      <c r="J17">
        <v>3</v>
      </c>
    </row>
    <row r="18" spans="1:10" x14ac:dyDescent="0.25">
      <c r="A18" t="s">
        <v>18</v>
      </c>
      <c r="B18" s="1">
        <f t="shared" ref="B18:B66" si="1">B17/$B$3</f>
        <v>0.28783382789317508</v>
      </c>
      <c r="C18" s="1">
        <f t="shared" ref="C18:C66" si="2">C17/$B$4</f>
        <v>0.25352112676056338</v>
      </c>
      <c r="D18" s="1">
        <f t="shared" ref="D18:D66" si="3">D17/$B$5</f>
        <v>0.33691756272401435</v>
      </c>
      <c r="E18" s="1">
        <f t="shared" ref="E18:E66" si="4">E17/$B$6</f>
        <v>0.42424242424242425</v>
      </c>
      <c r="F18" s="1">
        <f t="shared" ref="F18:F66" si="5">F17/$B$7</f>
        <v>0.19704433497536947</v>
      </c>
      <c r="G18" s="1">
        <f t="shared" ref="G18:G66" si="6">G17/$B$8</f>
        <v>0.23394495412844038</v>
      </c>
      <c r="H18" s="1">
        <f t="shared" ref="H18:H66" si="7">H17/$B$9</f>
        <v>0.18965517241379309</v>
      </c>
      <c r="I18" s="1">
        <f t="shared" ref="I18:I66" si="8">I17/$B$10</f>
        <v>0.13043478260869565</v>
      </c>
      <c r="J18" s="1">
        <f t="shared" ref="J18:J66" si="9">J17/$B$11</f>
        <v>0.21428571428571427</v>
      </c>
    </row>
    <row r="19" spans="1:10" x14ac:dyDescent="0.25">
      <c r="A19" t="s">
        <v>20</v>
      </c>
      <c r="B19">
        <v>142</v>
      </c>
      <c r="C19">
        <v>27</v>
      </c>
      <c r="D19">
        <v>77</v>
      </c>
      <c r="E19">
        <v>54</v>
      </c>
      <c r="F19">
        <v>6</v>
      </c>
      <c r="G19">
        <v>26</v>
      </c>
      <c r="H19">
        <v>13</v>
      </c>
      <c r="I19">
        <v>9</v>
      </c>
      <c r="J19">
        <v>2</v>
      </c>
    </row>
    <row r="20" spans="1:10" x14ac:dyDescent="0.25">
      <c r="A20" t="s">
        <v>18</v>
      </c>
      <c r="B20" s="1">
        <f t="shared" si="1"/>
        <v>0.42136498516320475</v>
      </c>
      <c r="C20" s="1">
        <f t="shared" si="2"/>
        <v>0.12676056338028169</v>
      </c>
      <c r="D20" s="1">
        <f t="shared" si="3"/>
        <v>0.27598566308243727</v>
      </c>
      <c r="E20" s="1">
        <f t="shared" si="4"/>
        <v>0.20454545454545456</v>
      </c>
      <c r="F20" s="1">
        <f t="shared" si="5"/>
        <v>2.9556650246305417E-2</v>
      </c>
      <c r="G20" s="1">
        <f t="shared" si="6"/>
        <v>0.11926605504587157</v>
      </c>
      <c r="H20" s="1">
        <f t="shared" si="7"/>
        <v>0.22413793103448276</v>
      </c>
      <c r="I20" s="1">
        <f t="shared" si="8"/>
        <v>9.7826086956521743E-2</v>
      </c>
      <c r="J20" s="1">
        <f t="shared" si="9"/>
        <v>0.14285714285714285</v>
      </c>
    </row>
    <row r="21" spans="1:10" x14ac:dyDescent="0.25">
      <c r="A21" t="s">
        <v>21</v>
      </c>
      <c r="B21">
        <v>82</v>
      </c>
      <c r="C21">
        <v>20</v>
      </c>
      <c r="D21">
        <v>55</v>
      </c>
      <c r="E21">
        <v>45</v>
      </c>
      <c r="F21">
        <v>0</v>
      </c>
      <c r="G21">
        <v>5</v>
      </c>
      <c r="H21">
        <v>13</v>
      </c>
      <c r="I21">
        <v>9</v>
      </c>
      <c r="J21">
        <v>4</v>
      </c>
    </row>
    <row r="22" spans="1:10" x14ac:dyDescent="0.25">
      <c r="A22" t="s">
        <v>18</v>
      </c>
      <c r="B22" s="1">
        <f t="shared" si="1"/>
        <v>0.24332344213649851</v>
      </c>
      <c r="C22" s="1">
        <f t="shared" si="2"/>
        <v>9.3896713615023469E-2</v>
      </c>
      <c r="D22" s="1">
        <f t="shared" si="3"/>
        <v>0.1971326164874552</v>
      </c>
      <c r="E22" s="1">
        <f t="shared" si="4"/>
        <v>0.17045454545454544</v>
      </c>
      <c r="F22" s="1">
        <f t="shared" si="5"/>
        <v>0</v>
      </c>
      <c r="G22" s="1">
        <f t="shared" si="6"/>
        <v>2.2935779816513763E-2</v>
      </c>
      <c r="H22" s="1">
        <f t="shared" si="7"/>
        <v>0.22413793103448276</v>
      </c>
      <c r="I22" s="1">
        <f t="shared" si="8"/>
        <v>9.7826086956521743E-2</v>
      </c>
      <c r="J22" s="1">
        <f t="shared" si="9"/>
        <v>0.2857142857142857</v>
      </c>
    </row>
    <row r="23" spans="1:10" x14ac:dyDescent="0.25">
      <c r="A23" t="s">
        <v>118</v>
      </c>
      <c r="B23" s="3">
        <f>B21+B19+B17+B15</f>
        <v>337</v>
      </c>
      <c r="C23" s="3">
        <f t="shared" ref="C23:J23" si="10">C21+C19+C17+C15</f>
        <v>213</v>
      </c>
      <c r="D23" s="3">
        <f t="shared" si="10"/>
        <v>279</v>
      </c>
      <c r="E23" s="3">
        <f t="shared" si="10"/>
        <v>264</v>
      </c>
      <c r="F23" s="3">
        <f t="shared" si="10"/>
        <v>203</v>
      </c>
      <c r="G23" s="3">
        <f t="shared" si="10"/>
        <v>218</v>
      </c>
      <c r="H23" s="3">
        <f t="shared" si="10"/>
        <v>58</v>
      </c>
      <c r="I23" s="3">
        <f t="shared" si="10"/>
        <v>92</v>
      </c>
      <c r="J23" s="3">
        <f t="shared" si="10"/>
        <v>14</v>
      </c>
    </row>
    <row r="24" spans="1:10" x14ac:dyDescent="0.25">
      <c r="B24" s="3"/>
      <c r="C24" s="3"/>
      <c r="D24" s="3"/>
      <c r="E24" s="3"/>
      <c r="F24" s="3"/>
      <c r="G24" s="3"/>
      <c r="H24" s="3"/>
      <c r="I24" s="3"/>
      <c r="J24" s="3"/>
    </row>
    <row r="25" spans="1:10" x14ac:dyDescent="0.25">
      <c r="A25" s="8" t="s">
        <v>23</v>
      </c>
      <c r="B25" s="8"/>
      <c r="C25" s="8"/>
      <c r="D25" s="8"/>
      <c r="E25" s="8"/>
      <c r="F25" s="8"/>
      <c r="G25" s="8"/>
      <c r="H25" s="8"/>
      <c r="I25" s="8"/>
      <c r="J25" s="8"/>
    </row>
    <row r="26" spans="1:10" x14ac:dyDescent="0.25">
      <c r="A26" t="s">
        <v>0</v>
      </c>
      <c r="B26" t="s">
        <v>3</v>
      </c>
      <c r="C26" t="s">
        <v>4</v>
      </c>
      <c r="D26" t="s">
        <v>5</v>
      </c>
      <c r="E26" t="s">
        <v>6</v>
      </c>
      <c r="F26" t="s">
        <v>7</v>
      </c>
      <c r="G26" t="s">
        <v>8</v>
      </c>
      <c r="H26" t="s">
        <v>9</v>
      </c>
      <c r="I26" t="s">
        <v>10</v>
      </c>
      <c r="J26" t="s">
        <v>11</v>
      </c>
    </row>
    <row r="27" spans="1:10" x14ac:dyDescent="0.25">
      <c r="A27" t="s">
        <v>12</v>
      </c>
      <c r="B27" s="3">
        <v>286</v>
      </c>
      <c r="C27" s="3">
        <v>179</v>
      </c>
      <c r="D27" s="3">
        <v>262</v>
      </c>
      <c r="E27" s="3">
        <v>147</v>
      </c>
      <c r="F27" s="3">
        <v>203</v>
      </c>
      <c r="G27" s="3">
        <v>197</v>
      </c>
      <c r="H27" s="3">
        <v>58</v>
      </c>
      <c r="I27" s="3">
        <v>75</v>
      </c>
      <c r="J27" s="3">
        <v>11</v>
      </c>
    </row>
    <row r="28" spans="1:10" x14ac:dyDescent="0.25">
      <c r="A28" t="s">
        <v>18</v>
      </c>
      <c r="B28" s="1">
        <f t="shared" si="1"/>
        <v>0.8486646884272997</v>
      </c>
      <c r="C28" s="1">
        <f t="shared" si="2"/>
        <v>0.84037558685446012</v>
      </c>
      <c r="D28" s="1">
        <f t="shared" si="3"/>
        <v>0.93906810035842292</v>
      </c>
      <c r="E28" s="1">
        <f t="shared" si="4"/>
        <v>0.55681818181818177</v>
      </c>
      <c r="F28" s="1">
        <f t="shared" si="5"/>
        <v>1</v>
      </c>
      <c r="G28" s="1">
        <f t="shared" si="6"/>
        <v>0.90366972477064222</v>
      </c>
      <c r="H28" s="1">
        <f t="shared" si="7"/>
        <v>1</v>
      </c>
      <c r="I28" s="1">
        <f t="shared" si="8"/>
        <v>0.81521739130434778</v>
      </c>
      <c r="J28" s="1">
        <f t="shared" si="9"/>
        <v>0.7857142857142857</v>
      </c>
    </row>
    <row r="29" spans="1:10" x14ac:dyDescent="0.25">
      <c r="A29" s="2" t="s">
        <v>13</v>
      </c>
      <c r="B29" s="3">
        <v>36</v>
      </c>
      <c r="C29" s="3">
        <v>19</v>
      </c>
      <c r="D29" s="3">
        <v>15</v>
      </c>
      <c r="E29" s="3">
        <v>63</v>
      </c>
      <c r="F29" s="3">
        <v>0</v>
      </c>
      <c r="G29" s="3">
        <v>11</v>
      </c>
      <c r="H29" s="3">
        <v>0</v>
      </c>
      <c r="I29" s="3">
        <v>6</v>
      </c>
      <c r="J29" s="3">
        <v>0</v>
      </c>
    </row>
    <row r="30" spans="1:10" x14ac:dyDescent="0.25">
      <c r="A30" t="s">
        <v>18</v>
      </c>
      <c r="B30" s="1">
        <f t="shared" si="1"/>
        <v>0.10682492581602374</v>
      </c>
      <c r="C30" s="1">
        <f t="shared" si="2"/>
        <v>8.9201877934272297E-2</v>
      </c>
      <c r="D30" s="1">
        <f t="shared" si="3"/>
        <v>5.3763440860215055E-2</v>
      </c>
      <c r="E30" s="1">
        <f t="shared" si="4"/>
        <v>0.23863636363636365</v>
      </c>
      <c r="F30" s="1">
        <f t="shared" si="5"/>
        <v>0</v>
      </c>
      <c r="G30" s="1">
        <f t="shared" si="6"/>
        <v>5.0458715596330278E-2</v>
      </c>
      <c r="H30" s="1">
        <f t="shared" si="7"/>
        <v>0</v>
      </c>
      <c r="I30" s="1">
        <f t="shared" si="8"/>
        <v>6.5217391304347824E-2</v>
      </c>
      <c r="J30" s="1">
        <f t="shared" si="9"/>
        <v>0</v>
      </c>
    </row>
    <row r="31" spans="1:10" x14ac:dyDescent="0.25">
      <c r="A31" t="s">
        <v>14</v>
      </c>
      <c r="B31" s="3">
        <v>15</v>
      </c>
      <c r="C31" s="3">
        <v>15</v>
      </c>
      <c r="D31" s="3">
        <v>2</v>
      </c>
      <c r="E31" s="3">
        <v>54</v>
      </c>
      <c r="F31" s="3">
        <v>0</v>
      </c>
      <c r="G31" s="3">
        <v>10</v>
      </c>
      <c r="H31" s="3">
        <v>0</v>
      </c>
      <c r="I31" s="3">
        <v>11</v>
      </c>
      <c r="J31" s="3">
        <v>3</v>
      </c>
    </row>
    <row r="32" spans="1:10" x14ac:dyDescent="0.25">
      <c r="A32" t="s">
        <v>18</v>
      </c>
      <c r="B32" s="1">
        <f t="shared" si="1"/>
        <v>4.4510385756676561E-2</v>
      </c>
      <c r="C32" s="1">
        <f t="shared" si="2"/>
        <v>7.0422535211267609E-2</v>
      </c>
      <c r="D32" s="1">
        <f t="shared" si="3"/>
        <v>7.1684587813620072E-3</v>
      </c>
      <c r="E32" s="1">
        <f t="shared" si="4"/>
        <v>0.20454545454545456</v>
      </c>
      <c r="F32" s="1">
        <f t="shared" si="5"/>
        <v>0</v>
      </c>
      <c r="G32" s="1">
        <f t="shared" si="6"/>
        <v>4.5871559633027525E-2</v>
      </c>
      <c r="H32" s="1">
        <f t="shared" si="7"/>
        <v>0</v>
      </c>
      <c r="I32" s="1">
        <f t="shared" si="8"/>
        <v>0.11956521739130435</v>
      </c>
      <c r="J32" s="1">
        <f t="shared" si="9"/>
        <v>0.21428571428571427</v>
      </c>
    </row>
    <row r="33" spans="1:10" x14ac:dyDescent="0.25">
      <c r="A33" t="s">
        <v>15</v>
      </c>
      <c r="B33" s="3">
        <f>B31+B29+B27</f>
        <v>337</v>
      </c>
      <c r="C33" s="3">
        <f t="shared" ref="C33:J33" si="11">C31+C29+C27</f>
        <v>213</v>
      </c>
      <c r="D33" s="3">
        <f t="shared" si="11"/>
        <v>279</v>
      </c>
      <c r="E33" s="3">
        <f t="shared" si="11"/>
        <v>264</v>
      </c>
      <c r="F33" s="3">
        <f t="shared" si="11"/>
        <v>203</v>
      </c>
      <c r="G33" s="3">
        <f t="shared" si="11"/>
        <v>218</v>
      </c>
      <c r="H33" s="3">
        <f t="shared" si="11"/>
        <v>58</v>
      </c>
      <c r="I33" s="3">
        <f t="shared" si="11"/>
        <v>92</v>
      </c>
      <c r="J33" s="3">
        <f t="shared" si="11"/>
        <v>14</v>
      </c>
    </row>
    <row r="34" spans="1:10" x14ac:dyDescent="0.25">
      <c r="B34" s="3"/>
      <c r="C34" s="3"/>
      <c r="D34" s="3"/>
      <c r="E34" s="3"/>
      <c r="F34" s="3"/>
      <c r="G34" s="3"/>
      <c r="H34" s="3"/>
      <c r="I34" s="3"/>
      <c r="J34" s="3"/>
    </row>
    <row r="35" spans="1:10" x14ac:dyDescent="0.25">
      <c r="A35" s="8" t="s">
        <v>24</v>
      </c>
      <c r="B35" s="8"/>
      <c r="C35" s="8"/>
      <c r="D35" s="8"/>
      <c r="E35" s="8"/>
      <c r="F35" s="8"/>
      <c r="G35" s="8"/>
      <c r="H35" s="8"/>
      <c r="I35" s="8"/>
      <c r="J35" s="8"/>
    </row>
    <row r="36" spans="1:10" x14ac:dyDescent="0.25">
      <c r="A36" t="s">
        <v>0</v>
      </c>
      <c r="B36" t="s">
        <v>3</v>
      </c>
      <c r="C36" t="s">
        <v>4</v>
      </c>
      <c r="D36" t="s">
        <v>5</v>
      </c>
      <c r="E36" t="s">
        <v>6</v>
      </c>
      <c r="F36" t="s">
        <v>7</v>
      </c>
      <c r="G36" t="s">
        <v>8</v>
      </c>
      <c r="H36" t="s">
        <v>9</v>
      </c>
      <c r="I36" t="s">
        <v>10</v>
      </c>
      <c r="J36" t="s">
        <v>11</v>
      </c>
    </row>
    <row r="37" spans="1:10" x14ac:dyDescent="0.25">
      <c r="A37" t="s">
        <v>25</v>
      </c>
      <c r="B37" s="3">
        <v>234</v>
      </c>
      <c r="C37" s="3">
        <v>144</v>
      </c>
      <c r="D37" s="3">
        <v>47</v>
      </c>
      <c r="E37" s="3">
        <v>90</v>
      </c>
      <c r="F37" s="3">
        <v>47</v>
      </c>
      <c r="G37" s="3">
        <v>20</v>
      </c>
      <c r="H37" s="3">
        <v>28</v>
      </c>
      <c r="I37" s="3">
        <v>40</v>
      </c>
      <c r="J37" s="3">
        <v>7</v>
      </c>
    </row>
    <row r="38" spans="1:10" x14ac:dyDescent="0.25">
      <c r="A38" t="s">
        <v>18</v>
      </c>
      <c r="B38" s="1">
        <f t="shared" si="1"/>
        <v>0.6943620178041543</v>
      </c>
      <c r="C38" s="1">
        <f t="shared" si="2"/>
        <v>0.676056338028169</v>
      </c>
      <c r="D38" s="1">
        <f t="shared" si="3"/>
        <v>0.16845878136200718</v>
      </c>
      <c r="E38" s="1">
        <f t="shared" si="4"/>
        <v>0.34090909090909088</v>
      </c>
      <c r="F38" s="1">
        <f t="shared" si="5"/>
        <v>0.23152709359605911</v>
      </c>
      <c r="G38" s="1">
        <f t="shared" si="6"/>
        <v>9.1743119266055051E-2</v>
      </c>
      <c r="H38" s="1">
        <f t="shared" si="7"/>
        <v>0.48275862068965519</v>
      </c>
      <c r="I38" s="1">
        <f t="shared" si="8"/>
        <v>0.43478260869565216</v>
      </c>
      <c r="J38" s="1">
        <f t="shared" si="9"/>
        <v>0.5</v>
      </c>
    </row>
    <row r="39" spans="1:10" x14ac:dyDescent="0.25">
      <c r="A39" t="s">
        <v>26</v>
      </c>
      <c r="B39" s="3">
        <v>291</v>
      </c>
      <c r="C39" s="3">
        <v>72</v>
      </c>
      <c r="D39" s="3">
        <v>254</v>
      </c>
      <c r="E39" s="3">
        <v>236</v>
      </c>
      <c r="F39" s="3">
        <v>10</v>
      </c>
      <c r="G39" s="3">
        <v>74</v>
      </c>
      <c r="H39" s="3">
        <v>16</v>
      </c>
      <c r="I39" s="3">
        <v>42</v>
      </c>
      <c r="J39" s="3">
        <v>4</v>
      </c>
    </row>
    <row r="40" spans="1:10" x14ac:dyDescent="0.25">
      <c r="A40" t="s">
        <v>18</v>
      </c>
      <c r="B40" s="1">
        <f t="shared" si="1"/>
        <v>0.86350148367952517</v>
      </c>
      <c r="C40" s="1">
        <f t="shared" si="2"/>
        <v>0.3380281690140845</v>
      </c>
      <c r="D40" s="1">
        <f t="shared" si="3"/>
        <v>0.91039426523297495</v>
      </c>
      <c r="E40" s="1">
        <f t="shared" si="4"/>
        <v>0.89393939393939392</v>
      </c>
      <c r="F40" s="1">
        <f t="shared" si="5"/>
        <v>4.9261083743842367E-2</v>
      </c>
      <c r="G40" s="1">
        <f t="shared" si="6"/>
        <v>0.33944954128440369</v>
      </c>
      <c r="H40" s="1">
        <f t="shared" si="7"/>
        <v>0.27586206896551724</v>
      </c>
      <c r="I40" s="1">
        <f t="shared" si="8"/>
        <v>0.45652173913043476</v>
      </c>
      <c r="J40" s="1">
        <f t="shared" si="9"/>
        <v>0.2857142857142857</v>
      </c>
    </row>
    <row r="41" spans="1:10" x14ac:dyDescent="0.25">
      <c r="A41" t="s">
        <v>27</v>
      </c>
      <c r="B41" s="3">
        <v>116</v>
      </c>
      <c r="C41" s="3">
        <v>26</v>
      </c>
      <c r="D41" s="3">
        <v>79</v>
      </c>
      <c r="E41" s="3">
        <v>169</v>
      </c>
      <c r="F41" s="3">
        <v>2</v>
      </c>
      <c r="G41" s="3">
        <v>4</v>
      </c>
      <c r="H41" s="3">
        <v>1</v>
      </c>
      <c r="I41" s="3">
        <v>20</v>
      </c>
      <c r="J41" s="3">
        <v>1</v>
      </c>
    </row>
    <row r="42" spans="1:10" x14ac:dyDescent="0.25">
      <c r="A42" t="s">
        <v>18</v>
      </c>
      <c r="B42" s="1">
        <f t="shared" si="1"/>
        <v>0.34421364985163205</v>
      </c>
      <c r="C42" s="1">
        <f t="shared" si="2"/>
        <v>0.12206572769953052</v>
      </c>
      <c r="D42" s="1">
        <f t="shared" si="3"/>
        <v>0.28315412186379929</v>
      </c>
      <c r="E42" s="1">
        <f t="shared" si="4"/>
        <v>0.64015151515151514</v>
      </c>
      <c r="F42" s="1">
        <f t="shared" si="5"/>
        <v>9.852216748768473E-3</v>
      </c>
      <c r="G42" s="1">
        <f t="shared" si="6"/>
        <v>1.834862385321101E-2</v>
      </c>
      <c r="H42" s="1">
        <f t="shared" si="7"/>
        <v>1.7241379310344827E-2</v>
      </c>
      <c r="I42" s="1">
        <f t="shared" si="8"/>
        <v>0.21739130434782608</v>
      </c>
      <c r="J42" s="1">
        <f t="shared" si="9"/>
        <v>7.1428571428571425E-2</v>
      </c>
    </row>
    <row r="43" spans="1:10" x14ac:dyDescent="0.25">
      <c r="A43" t="s">
        <v>28</v>
      </c>
      <c r="B43" s="3">
        <v>11</v>
      </c>
      <c r="C43" s="3">
        <v>6</v>
      </c>
      <c r="D43" s="3">
        <v>5</v>
      </c>
      <c r="E43" s="3">
        <v>36</v>
      </c>
      <c r="F43" s="3">
        <v>0</v>
      </c>
      <c r="G43" s="3">
        <v>1</v>
      </c>
      <c r="H43" s="3">
        <v>0</v>
      </c>
      <c r="I43" s="3">
        <v>15</v>
      </c>
      <c r="J43" s="3">
        <v>2</v>
      </c>
    </row>
    <row r="44" spans="1:10" x14ac:dyDescent="0.25">
      <c r="A44" t="s">
        <v>18</v>
      </c>
      <c r="B44" s="1">
        <f t="shared" si="1"/>
        <v>3.2640949554896145E-2</v>
      </c>
      <c r="C44" s="1">
        <f t="shared" si="2"/>
        <v>2.8169014084507043E-2</v>
      </c>
      <c r="D44" s="1">
        <f t="shared" si="3"/>
        <v>1.7921146953405017E-2</v>
      </c>
      <c r="E44" s="1">
        <f t="shared" si="4"/>
        <v>0.13636363636363635</v>
      </c>
      <c r="F44" s="1">
        <f t="shared" si="5"/>
        <v>0</v>
      </c>
      <c r="G44" s="1">
        <f t="shared" si="6"/>
        <v>4.5871559633027525E-3</v>
      </c>
      <c r="H44" s="1">
        <f t="shared" si="7"/>
        <v>0</v>
      </c>
      <c r="I44" s="1">
        <f t="shared" si="8"/>
        <v>0.16304347826086957</v>
      </c>
      <c r="J44" s="1">
        <f t="shared" si="9"/>
        <v>0.14285714285714285</v>
      </c>
    </row>
    <row r="45" spans="1:10" x14ac:dyDescent="0.25">
      <c r="A45" t="s">
        <v>11</v>
      </c>
      <c r="B45" s="3">
        <v>22</v>
      </c>
      <c r="C45" s="3">
        <v>8</v>
      </c>
      <c r="D45" s="3">
        <v>0</v>
      </c>
      <c r="E45" s="3">
        <v>1</v>
      </c>
      <c r="F45" s="3">
        <v>14</v>
      </c>
      <c r="G45" s="3">
        <v>21</v>
      </c>
      <c r="H45" s="3">
        <v>3</v>
      </c>
      <c r="I45" s="3">
        <v>8</v>
      </c>
      <c r="J45" s="3">
        <v>1</v>
      </c>
    </row>
    <row r="46" spans="1:10" x14ac:dyDescent="0.25">
      <c r="A46" t="s">
        <v>18</v>
      </c>
      <c r="B46" s="1">
        <f t="shared" si="1"/>
        <v>6.5281899109792291E-2</v>
      </c>
      <c r="C46" s="1">
        <f t="shared" si="2"/>
        <v>3.7558685446009391E-2</v>
      </c>
      <c r="D46" s="1">
        <f t="shared" si="3"/>
        <v>0</v>
      </c>
      <c r="E46" s="1">
        <f t="shared" si="4"/>
        <v>3.787878787878788E-3</v>
      </c>
      <c r="F46" s="1">
        <f t="shared" si="5"/>
        <v>6.8965517241379309E-2</v>
      </c>
      <c r="G46" s="1">
        <f t="shared" si="6"/>
        <v>9.6330275229357804E-2</v>
      </c>
      <c r="H46" s="1">
        <f t="shared" si="7"/>
        <v>5.1724137931034482E-2</v>
      </c>
      <c r="I46" s="1">
        <f t="shared" si="8"/>
        <v>8.6956521739130432E-2</v>
      </c>
      <c r="J46" s="1">
        <f t="shared" si="9"/>
        <v>7.1428571428571425E-2</v>
      </c>
    </row>
    <row r="47" spans="1:10" x14ac:dyDescent="0.25">
      <c r="A47" t="s">
        <v>29</v>
      </c>
      <c r="B47" s="3">
        <v>21</v>
      </c>
      <c r="C47" s="3">
        <v>69</v>
      </c>
      <c r="D47" s="3">
        <v>24</v>
      </c>
      <c r="E47" s="3">
        <v>22</v>
      </c>
      <c r="F47" s="3">
        <v>148</v>
      </c>
      <c r="G47" s="3">
        <v>131</v>
      </c>
      <c r="H47" s="3">
        <v>26</v>
      </c>
      <c r="I47" s="3">
        <v>45</v>
      </c>
      <c r="J47" s="3">
        <v>5</v>
      </c>
    </row>
    <row r="48" spans="1:10" x14ac:dyDescent="0.25">
      <c r="A48" t="s">
        <v>18</v>
      </c>
      <c r="B48" s="1">
        <f t="shared" si="1"/>
        <v>6.2314540059347182E-2</v>
      </c>
      <c r="C48" s="1">
        <f t="shared" si="2"/>
        <v>0.323943661971831</v>
      </c>
      <c r="D48" s="1">
        <f t="shared" si="3"/>
        <v>8.6021505376344093E-2</v>
      </c>
      <c r="E48" s="1">
        <f t="shared" si="4"/>
        <v>8.3333333333333329E-2</v>
      </c>
      <c r="F48" s="1">
        <f t="shared" si="5"/>
        <v>0.72906403940886699</v>
      </c>
      <c r="G48" s="1">
        <f t="shared" si="6"/>
        <v>0.6009174311926605</v>
      </c>
      <c r="H48" s="1">
        <f t="shared" si="7"/>
        <v>0.44827586206896552</v>
      </c>
      <c r="I48" s="1">
        <f t="shared" si="8"/>
        <v>0.4891304347826087</v>
      </c>
      <c r="J48" s="1">
        <f t="shared" si="9"/>
        <v>0.35714285714285715</v>
      </c>
    </row>
    <row r="49" spans="1:10" s="3" customFormat="1" x14ac:dyDescent="0.25"/>
    <row r="50" spans="1:10" x14ac:dyDescent="0.25"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25">
      <c r="A51" s="8" t="s">
        <v>30</v>
      </c>
      <c r="B51" s="8"/>
      <c r="C51" s="8"/>
      <c r="D51" s="8"/>
      <c r="E51" s="8"/>
      <c r="F51" s="8"/>
      <c r="G51" s="8"/>
      <c r="H51" s="8"/>
      <c r="I51" s="8"/>
      <c r="J51" s="8"/>
    </row>
    <row r="52" spans="1:10" x14ac:dyDescent="0.25">
      <c r="A52" t="s">
        <v>0</v>
      </c>
      <c r="B52" t="s">
        <v>3</v>
      </c>
      <c r="C52" t="s">
        <v>4</v>
      </c>
      <c r="D52" t="s">
        <v>5</v>
      </c>
      <c r="E52" t="s">
        <v>6</v>
      </c>
      <c r="F52" t="s">
        <v>7</v>
      </c>
      <c r="G52" t="s">
        <v>8</v>
      </c>
      <c r="H52" t="s">
        <v>9</v>
      </c>
      <c r="I52" t="s">
        <v>10</v>
      </c>
      <c r="J52" t="s">
        <v>11</v>
      </c>
    </row>
    <row r="53" spans="1:10" x14ac:dyDescent="0.25">
      <c r="A53" t="s">
        <v>31</v>
      </c>
      <c r="B53" s="3">
        <v>315</v>
      </c>
      <c r="C53" s="3">
        <v>158</v>
      </c>
      <c r="D53" s="3">
        <v>211</v>
      </c>
      <c r="E53" s="3">
        <v>189</v>
      </c>
      <c r="F53" s="3">
        <v>200</v>
      </c>
      <c r="G53" s="3">
        <v>145</v>
      </c>
      <c r="H53" s="3">
        <v>10</v>
      </c>
      <c r="I53" s="3">
        <v>20</v>
      </c>
      <c r="J53" s="3">
        <v>6</v>
      </c>
    </row>
    <row r="54" spans="1:10" x14ac:dyDescent="0.25">
      <c r="A54" t="s">
        <v>18</v>
      </c>
      <c r="B54" s="1">
        <f t="shared" si="1"/>
        <v>0.93471810089020768</v>
      </c>
      <c r="C54" s="1">
        <f t="shared" si="2"/>
        <v>0.74178403755868549</v>
      </c>
      <c r="D54" s="1">
        <f t="shared" si="3"/>
        <v>0.75627240143369179</v>
      </c>
      <c r="E54" s="1">
        <f t="shared" si="4"/>
        <v>0.71590909090909094</v>
      </c>
      <c r="F54" s="1">
        <f t="shared" si="5"/>
        <v>0.98522167487684731</v>
      </c>
      <c r="G54" s="1">
        <f t="shared" si="6"/>
        <v>0.66513761467889909</v>
      </c>
      <c r="H54" s="1">
        <f t="shared" si="7"/>
        <v>0.17241379310344829</v>
      </c>
      <c r="I54" s="1">
        <f t="shared" si="8"/>
        <v>0.21739130434782608</v>
      </c>
      <c r="J54" s="1">
        <f t="shared" si="9"/>
        <v>0.42857142857142855</v>
      </c>
    </row>
    <row r="55" spans="1:10" x14ac:dyDescent="0.25">
      <c r="A55" t="s">
        <v>32</v>
      </c>
      <c r="B55" s="3">
        <v>22</v>
      </c>
      <c r="C55" s="3">
        <v>55</v>
      </c>
      <c r="D55" s="3">
        <v>68</v>
      </c>
      <c r="E55" s="3">
        <v>75</v>
      </c>
      <c r="F55" s="3">
        <v>3</v>
      </c>
      <c r="G55" s="3">
        <v>73</v>
      </c>
      <c r="H55" s="3">
        <v>48</v>
      </c>
      <c r="I55" s="3">
        <v>72</v>
      </c>
      <c r="J55" s="3">
        <v>8</v>
      </c>
    </row>
    <row r="56" spans="1:10" x14ac:dyDescent="0.25">
      <c r="A56" t="s">
        <v>18</v>
      </c>
      <c r="B56" s="1">
        <f t="shared" si="1"/>
        <v>6.5281899109792291E-2</v>
      </c>
      <c r="C56" s="1">
        <f t="shared" si="2"/>
        <v>0.25821596244131456</v>
      </c>
      <c r="D56" s="1">
        <f t="shared" si="3"/>
        <v>0.24372759856630824</v>
      </c>
      <c r="E56" s="1">
        <f t="shared" si="4"/>
        <v>0.28409090909090912</v>
      </c>
      <c r="F56" s="1">
        <f t="shared" si="5"/>
        <v>1.4778325123152709E-2</v>
      </c>
      <c r="G56" s="1">
        <f t="shared" si="6"/>
        <v>0.33486238532110091</v>
      </c>
      <c r="H56" s="1">
        <f t="shared" si="7"/>
        <v>0.82758620689655171</v>
      </c>
      <c r="I56" s="1">
        <f t="shared" si="8"/>
        <v>0.78260869565217395</v>
      </c>
      <c r="J56" s="1">
        <f t="shared" si="9"/>
        <v>0.5714285714285714</v>
      </c>
    </row>
    <row r="57" spans="1:10" s="3" customFormat="1" x14ac:dyDescent="0.25"/>
    <row r="58" spans="1:10" x14ac:dyDescent="0.25">
      <c r="B58" s="1"/>
      <c r="C58" s="1"/>
      <c r="D58" s="1"/>
      <c r="E58" s="1"/>
      <c r="F58" s="1"/>
      <c r="G58" s="1"/>
      <c r="H58" s="1"/>
      <c r="I58" s="1"/>
      <c r="J58" s="1"/>
    </row>
    <row r="59" spans="1:10" x14ac:dyDescent="0.25">
      <c r="A59" s="8" t="s">
        <v>33</v>
      </c>
      <c r="B59" s="8"/>
      <c r="C59" s="8"/>
      <c r="D59" s="8"/>
      <c r="E59" s="8"/>
      <c r="F59" s="8"/>
      <c r="G59" s="8"/>
      <c r="H59" s="8"/>
      <c r="I59" s="8"/>
      <c r="J59" s="8"/>
    </row>
    <row r="60" spans="1:10" x14ac:dyDescent="0.25">
      <c r="A60" t="s">
        <v>0</v>
      </c>
      <c r="B60" t="s">
        <v>3</v>
      </c>
      <c r="C60" t="s">
        <v>4</v>
      </c>
      <c r="D60" t="s">
        <v>5</v>
      </c>
      <c r="E60" t="s">
        <v>6</v>
      </c>
      <c r="F60" t="s">
        <v>7</v>
      </c>
      <c r="G60" t="s">
        <v>8</v>
      </c>
      <c r="H60" t="s">
        <v>9</v>
      </c>
      <c r="I60" t="s">
        <v>10</v>
      </c>
      <c r="J60" t="s">
        <v>11</v>
      </c>
    </row>
    <row r="61" spans="1:10" x14ac:dyDescent="0.25">
      <c r="A61" t="s">
        <v>34</v>
      </c>
      <c r="B61" s="3">
        <v>106</v>
      </c>
      <c r="C61" s="3">
        <v>23</v>
      </c>
      <c r="D61" s="3">
        <v>52</v>
      </c>
      <c r="E61" s="3">
        <v>33</v>
      </c>
      <c r="F61" s="3">
        <v>38</v>
      </c>
      <c r="G61" s="3">
        <v>21</v>
      </c>
      <c r="H61" s="3">
        <v>2</v>
      </c>
      <c r="I61" s="3">
        <v>7</v>
      </c>
      <c r="J61" s="3">
        <v>1</v>
      </c>
    </row>
    <row r="62" spans="1:10" x14ac:dyDescent="0.25">
      <c r="A62" t="s">
        <v>18</v>
      </c>
      <c r="B62" s="1">
        <f t="shared" si="1"/>
        <v>0.31454005934718099</v>
      </c>
      <c r="C62" s="1">
        <f t="shared" si="2"/>
        <v>0.107981220657277</v>
      </c>
      <c r="D62" s="1">
        <f t="shared" si="3"/>
        <v>0.1863799283154122</v>
      </c>
      <c r="E62" s="1">
        <f t="shared" si="4"/>
        <v>0.125</v>
      </c>
      <c r="F62" s="1">
        <f t="shared" si="5"/>
        <v>0.18719211822660098</v>
      </c>
      <c r="G62" s="1">
        <f t="shared" si="6"/>
        <v>9.6330275229357804E-2</v>
      </c>
      <c r="H62" s="1">
        <f t="shared" si="7"/>
        <v>3.4482758620689655E-2</v>
      </c>
      <c r="I62" s="1">
        <f t="shared" si="8"/>
        <v>7.6086956521739135E-2</v>
      </c>
      <c r="J62" s="1">
        <f t="shared" si="9"/>
        <v>7.1428571428571425E-2</v>
      </c>
    </row>
    <row r="63" spans="1:10" x14ac:dyDescent="0.25">
      <c r="A63" t="s">
        <v>35</v>
      </c>
      <c r="B63" s="3">
        <v>157</v>
      </c>
      <c r="C63" s="3">
        <v>47</v>
      </c>
      <c r="D63" s="3">
        <v>77</v>
      </c>
      <c r="E63" s="3">
        <v>35</v>
      </c>
      <c r="F63" s="3">
        <v>16</v>
      </c>
      <c r="G63" s="3">
        <v>21</v>
      </c>
      <c r="H63" s="3">
        <v>5</v>
      </c>
      <c r="I63" s="3">
        <v>18</v>
      </c>
      <c r="J63" s="3">
        <v>1</v>
      </c>
    </row>
    <row r="64" spans="1:10" x14ac:dyDescent="0.25">
      <c r="A64" t="s">
        <v>18</v>
      </c>
      <c r="B64" s="1">
        <f t="shared" si="1"/>
        <v>0.46587537091988129</v>
      </c>
      <c r="C64" s="1">
        <f t="shared" si="2"/>
        <v>0.22065727699530516</v>
      </c>
      <c r="D64" s="1">
        <f t="shared" si="3"/>
        <v>0.27598566308243727</v>
      </c>
      <c r="E64" s="1">
        <f t="shared" si="4"/>
        <v>0.13257575757575757</v>
      </c>
      <c r="F64" s="1">
        <f t="shared" si="5"/>
        <v>7.8817733990147784E-2</v>
      </c>
      <c r="G64" s="1">
        <f t="shared" si="6"/>
        <v>9.6330275229357804E-2</v>
      </c>
      <c r="H64" s="1">
        <f t="shared" si="7"/>
        <v>8.6206896551724144E-2</v>
      </c>
      <c r="I64" s="1">
        <f t="shared" si="8"/>
        <v>0.19565217391304349</v>
      </c>
      <c r="J64" s="1">
        <f t="shared" si="9"/>
        <v>7.1428571428571425E-2</v>
      </c>
    </row>
    <row r="65" spans="1:11" x14ac:dyDescent="0.25">
      <c r="A65" t="s">
        <v>36</v>
      </c>
      <c r="B65" s="3">
        <v>74</v>
      </c>
      <c r="C65" s="3">
        <v>143</v>
      </c>
      <c r="D65" s="3">
        <v>150</v>
      </c>
      <c r="E65" s="3">
        <v>196</v>
      </c>
      <c r="F65" s="3">
        <v>149</v>
      </c>
      <c r="G65" s="3">
        <v>176</v>
      </c>
      <c r="H65" s="3">
        <v>51</v>
      </c>
      <c r="I65" s="3">
        <v>67</v>
      </c>
      <c r="J65" s="3">
        <v>12</v>
      </c>
    </row>
    <row r="66" spans="1:11" x14ac:dyDescent="0.25">
      <c r="A66" t="s">
        <v>18</v>
      </c>
      <c r="B66" s="1">
        <f t="shared" si="1"/>
        <v>0.21958456973293769</v>
      </c>
      <c r="C66" s="1">
        <f t="shared" si="2"/>
        <v>0.67136150234741787</v>
      </c>
      <c r="D66" s="1">
        <f t="shared" si="3"/>
        <v>0.5376344086021505</v>
      </c>
      <c r="E66" s="1">
        <f t="shared" si="4"/>
        <v>0.74242424242424243</v>
      </c>
      <c r="F66" s="1">
        <f t="shared" si="5"/>
        <v>0.73399014778325122</v>
      </c>
      <c r="G66" s="1">
        <f t="shared" si="6"/>
        <v>0.80733944954128445</v>
      </c>
      <c r="H66" s="1">
        <f t="shared" si="7"/>
        <v>0.87931034482758619</v>
      </c>
      <c r="I66" s="1">
        <f t="shared" si="8"/>
        <v>0.72826086956521741</v>
      </c>
      <c r="J66" s="1">
        <f t="shared" si="9"/>
        <v>0.8571428571428571</v>
      </c>
    </row>
    <row r="67" spans="1:11" s="3" customFormat="1" x14ac:dyDescent="0.25">
      <c r="A67" s="3" t="s">
        <v>15</v>
      </c>
      <c r="B67" s="3">
        <f>B65+B63+B61</f>
        <v>337</v>
      </c>
      <c r="C67" s="3">
        <f t="shared" ref="C67:J67" si="12">C65+C63+C61</f>
        <v>213</v>
      </c>
      <c r="D67" s="3">
        <f t="shared" si="12"/>
        <v>279</v>
      </c>
      <c r="E67" s="3">
        <f t="shared" si="12"/>
        <v>264</v>
      </c>
      <c r="F67" s="3">
        <f t="shared" si="12"/>
        <v>203</v>
      </c>
      <c r="G67" s="3">
        <f t="shared" si="12"/>
        <v>218</v>
      </c>
      <c r="H67" s="3">
        <f t="shared" si="12"/>
        <v>58</v>
      </c>
      <c r="I67" s="3">
        <f t="shared" si="12"/>
        <v>92</v>
      </c>
      <c r="J67" s="3">
        <f t="shared" si="12"/>
        <v>14</v>
      </c>
      <c r="K67"/>
    </row>
  </sheetData>
  <mergeCells count="6">
    <mergeCell ref="A59:J59"/>
    <mergeCell ref="A1:C1"/>
    <mergeCell ref="A13:J13"/>
    <mergeCell ref="A25:J25"/>
    <mergeCell ref="A35:J35"/>
    <mergeCell ref="A51:J5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7"/>
  <sheetViews>
    <sheetView workbookViewId="0">
      <selection activeCell="D65" sqref="D65"/>
    </sheetView>
  </sheetViews>
  <sheetFormatPr defaultRowHeight="15" x14ac:dyDescent="0.25"/>
  <cols>
    <col min="1" max="1" width="26" bestFit="1" customWidth="1"/>
  </cols>
  <sheetData>
    <row r="1" spans="1:3" x14ac:dyDescent="0.25">
      <c r="A1" s="8" t="s">
        <v>37</v>
      </c>
      <c r="B1" s="8"/>
      <c r="C1" s="8"/>
    </row>
    <row r="2" spans="1:3" x14ac:dyDescent="0.25">
      <c r="A2" t="s">
        <v>38</v>
      </c>
      <c r="B2" t="s">
        <v>39</v>
      </c>
      <c r="C2" t="s">
        <v>18</v>
      </c>
    </row>
    <row r="3" spans="1:3" x14ac:dyDescent="0.25">
      <c r="A3" t="s">
        <v>40</v>
      </c>
      <c r="B3">
        <v>307</v>
      </c>
      <c r="C3" s="1">
        <f>B3/338</f>
        <v>0.90828402366863903</v>
      </c>
    </row>
    <row r="4" spans="1:3" x14ac:dyDescent="0.25">
      <c r="A4" t="s">
        <v>41</v>
      </c>
      <c r="B4">
        <v>133</v>
      </c>
      <c r="C4" s="1">
        <f t="shared" ref="C4:C8" si="0">B4/338</f>
        <v>0.39349112426035504</v>
      </c>
    </row>
    <row r="5" spans="1:3" x14ac:dyDescent="0.25">
      <c r="A5" t="s">
        <v>42</v>
      </c>
      <c r="B5">
        <v>108</v>
      </c>
      <c r="C5" s="1">
        <f t="shared" si="0"/>
        <v>0.31952662721893493</v>
      </c>
    </row>
    <row r="6" spans="1:3" x14ac:dyDescent="0.25">
      <c r="A6" t="s">
        <v>43</v>
      </c>
      <c r="B6">
        <v>92</v>
      </c>
      <c r="C6" s="1">
        <f t="shared" si="0"/>
        <v>0.27218934911242604</v>
      </c>
    </row>
    <row r="7" spans="1:3" x14ac:dyDescent="0.25">
      <c r="A7" t="s">
        <v>44</v>
      </c>
      <c r="B7">
        <v>47</v>
      </c>
      <c r="C7" s="1">
        <f t="shared" si="0"/>
        <v>0.13905325443786981</v>
      </c>
    </row>
    <row r="8" spans="1:3" x14ac:dyDescent="0.25">
      <c r="A8" t="s">
        <v>11</v>
      </c>
      <c r="B8">
        <v>15</v>
      </c>
      <c r="C8" s="1">
        <f t="shared" si="0"/>
        <v>4.4378698224852069E-2</v>
      </c>
    </row>
    <row r="9" spans="1:3" x14ac:dyDescent="0.25">
      <c r="C9" s="1"/>
    </row>
    <row r="10" spans="1:3" x14ac:dyDescent="0.25">
      <c r="A10" s="8" t="s">
        <v>45</v>
      </c>
      <c r="B10" s="8"/>
      <c r="C10" s="8"/>
    </row>
    <row r="11" spans="1:3" x14ac:dyDescent="0.25">
      <c r="A11" t="s">
        <v>31</v>
      </c>
      <c r="B11">
        <v>25</v>
      </c>
      <c r="C11" s="1">
        <f>B11/338</f>
        <v>7.3964497041420121E-2</v>
      </c>
    </row>
    <row r="12" spans="1:3" x14ac:dyDescent="0.25">
      <c r="A12" t="s">
        <v>32</v>
      </c>
      <c r="B12">
        <v>313</v>
      </c>
      <c r="C12" s="1">
        <f>B12/338</f>
        <v>0.92603550295857984</v>
      </c>
    </row>
    <row r="13" spans="1:3" x14ac:dyDescent="0.25">
      <c r="C13" s="1"/>
    </row>
    <row r="14" spans="1:3" x14ac:dyDescent="0.25">
      <c r="A14" s="8" t="s">
        <v>46</v>
      </c>
      <c r="B14" s="8"/>
      <c r="C14" s="8"/>
    </row>
    <row r="15" spans="1:3" x14ac:dyDescent="0.25">
      <c r="A15" t="s">
        <v>38</v>
      </c>
      <c r="B15" t="s">
        <v>47</v>
      </c>
      <c r="C15" s="1" t="s">
        <v>18</v>
      </c>
    </row>
    <row r="16" spans="1:3" x14ac:dyDescent="0.25">
      <c r="A16" t="s">
        <v>48</v>
      </c>
      <c r="B16">
        <v>227</v>
      </c>
      <c r="C16" s="1">
        <f>B16/338</f>
        <v>0.67159763313609466</v>
      </c>
    </row>
    <row r="17" spans="1:3" x14ac:dyDescent="0.25">
      <c r="A17" t="s">
        <v>49</v>
      </c>
      <c r="B17">
        <v>170</v>
      </c>
      <c r="C17" s="1">
        <f t="shared" ref="C17:C21" si="1">B17/338</f>
        <v>0.50295857988165682</v>
      </c>
    </row>
    <row r="18" spans="1:3" x14ac:dyDescent="0.25">
      <c r="A18" t="s">
        <v>50</v>
      </c>
      <c r="B18">
        <v>261</v>
      </c>
      <c r="C18" s="1">
        <f t="shared" si="1"/>
        <v>0.77218934911242598</v>
      </c>
    </row>
    <row r="19" spans="1:3" x14ac:dyDescent="0.25">
      <c r="A19" t="s">
        <v>51</v>
      </c>
      <c r="B19">
        <v>106</v>
      </c>
      <c r="C19" s="1">
        <f t="shared" si="1"/>
        <v>0.31360946745562129</v>
      </c>
    </row>
    <row r="20" spans="1:3" x14ac:dyDescent="0.25">
      <c r="A20" t="s">
        <v>52</v>
      </c>
      <c r="B20">
        <v>241</v>
      </c>
      <c r="C20" s="1">
        <f t="shared" si="1"/>
        <v>0.71301775147928992</v>
      </c>
    </row>
    <row r="21" spans="1:3" x14ac:dyDescent="0.25">
      <c r="A21" t="s">
        <v>11</v>
      </c>
      <c r="B21">
        <v>11</v>
      </c>
      <c r="C21" s="1">
        <f t="shared" si="1"/>
        <v>3.2544378698224852E-2</v>
      </c>
    </row>
    <row r="22" spans="1:3" x14ac:dyDescent="0.25">
      <c r="C22" s="1"/>
    </row>
    <row r="23" spans="1:3" x14ac:dyDescent="0.25">
      <c r="A23" s="8" t="s">
        <v>53</v>
      </c>
      <c r="B23" s="8"/>
      <c r="C23" s="8"/>
    </row>
    <row r="24" spans="1:3" x14ac:dyDescent="0.25">
      <c r="A24" t="s">
        <v>54</v>
      </c>
      <c r="B24">
        <v>60</v>
      </c>
      <c r="C24" s="1">
        <f>B24/338</f>
        <v>0.17751479289940827</v>
      </c>
    </row>
    <row r="25" spans="1:3" x14ac:dyDescent="0.25">
      <c r="A25" t="s">
        <v>55</v>
      </c>
      <c r="B25">
        <v>216</v>
      </c>
      <c r="C25" s="1">
        <f t="shared" ref="C25:C27" si="2">B25/338</f>
        <v>0.63905325443786987</v>
      </c>
    </row>
    <row r="26" spans="1:3" x14ac:dyDescent="0.25">
      <c r="A26" t="s">
        <v>56</v>
      </c>
      <c r="B26">
        <v>52</v>
      </c>
      <c r="C26" s="1">
        <f t="shared" si="2"/>
        <v>0.15384615384615385</v>
      </c>
    </row>
    <row r="27" spans="1:3" x14ac:dyDescent="0.25">
      <c r="A27" t="s">
        <v>57</v>
      </c>
      <c r="B27">
        <v>10</v>
      </c>
      <c r="C27" s="1">
        <f t="shared" si="2"/>
        <v>2.9585798816568046E-2</v>
      </c>
    </row>
    <row r="28" spans="1:3" x14ac:dyDescent="0.25">
      <c r="C28" s="1"/>
    </row>
    <row r="29" spans="1:3" x14ac:dyDescent="0.25">
      <c r="A29" s="8" t="s">
        <v>58</v>
      </c>
      <c r="B29" s="8"/>
      <c r="C29" s="8"/>
    </row>
    <row r="30" spans="1:3" x14ac:dyDescent="0.25">
      <c r="A30" t="s">
        <v>31</v>
      </c>
      <c r="B30">
        <v>167</v>
      </c>
      <c r="C30" s="1">
        <f>B30/338</f>
        <v>0.49408284023668642</v>
      </c>
    </row>
    <row r="31" spans="1:3" x14ac:dyDescent="0.25">
      <c r="A31" t="s">
        <v>32</v>
      </c>
      <c r="B31">
        <v>171</v>
      </c>
      <c r="C31" s="1">
        <f>B31/338</f>
        <v>0.50591715976331364</v>
      </c>
    </row>
    <row r="32" spans="1:3" x14ac:dyDescent="0.25">
      <c r="C32" s="1"/>
    </row>
    <row r="33" spans="1:3" x14ac:dyDescent="0.25">
      <c r="A33" s="8" t="s">
        <v>59</v>
      </c>
      <c r="B33" s="8"/>
      <c r="C33" s="8"/>
    </row>
    <row r="34" spans="1:3" x14ac:dyDescent="0.25">
      <c r="A34" t="s">
        <v>31</v>
      </c>
      <c r="B34">
        <v>225</v>
      </c>
      <c r="C34" s="1">
        <f>B34/338</f>
        <v>0.66568047337278102</v>
      </c>
    </row>
    <row r="35" spans="1:3" x14ac:dyDescent="0.25">
      <c r="A35" t="s">
        <v>32</v>
      </c>
      <c r="B35">
        <v>113</v>
      </c>
      <c r="C35" s="1">
        <f>B35/338</f>
        <v>0.33431952662721892</v>
      </c>
    </row>
    <row r="36" spans="1:3" x14ac:dyDescent="0.25">
      <c r="C36" s="1"/>
    </row>
    <row r="37" spans="1:3" x14ac:dyDescent="0.25">
      <c r="A37" s="8" t="s">
        <v>60</v>
      </c>
      <c r="B37" s="8"/>
      <c r="C37" s="8"/>
    </row>
    <row r="38" spans="1:3" x14ac:dyDescent="0.25">
      <c r="A38" t="s">
        <v>31</v>
      </c>
      <c r="B38">
        <v>50</v>
      </c>
      <c r="C38" s="1">
        <f>B38/338</f>
        <v>0.14792899408284024</v>
      </c>
    </row>
    <row r="39" spans="1:3" x14ac:dyDescent="0.25">
      <c r="A39" t="s">
        <v>32</v>
      </c>
      <c r="B39">
        <v>288</v>
      </c>
      <c r="C39" s="1">
        <f>B39/338</f>
        <v>0.85207100591715978</v>
      </c>
    </row>
    <row r="40" spans="1:3" x14ac:dyDescent="0.25">
      <c r="C40" s="1"/>
    </row>
    <row r="41" spans="1:3" x14ac:dyDescent="0.25">
      <c r="A41" s="8" t="s">
        <v>61</v>
      </c>
      <c r="B41" s="8"/>
      <c r="C41" s="8"/>
    </row>
    <row r="42" spans="1:3" x14ac:dyDescent="0.25">
      <c r="A42" t="s">
        <v>62</v>
      </c>
      <c r="B42">
        <v>43</v>
      </c>
      <c r="C42" s="1">
        <f t="shared" ref="C42:C50" si="3">B42/50</f>
        <v>0.86</v>
      </c>
    </row>
    <row r="43" spans="1:3" x14ac:dyDescent="0.25">
      <c r="A43" t="s">
        <v>32</v>
      </c>
      <c r="B43">
        <v>6</v>
      </c>
      <c r="C43" s="1">
        <f t="shared" si="3"/>
        <v>0.12</v>
      </c>
    </row>
    <row r="44" spans="1:3" x14ac:dyDescent="0.25">
      <c r="C44" s="1"/>
    </row>
    <row r="45" spans="1:3" x14ac:dyDescent="0.25">
      <c r="A45" s="8" t="s">
        <v>63</v>
      </c>
      <c r="B45" s="8"/>
      <c r="C45" s="8"/>
    </row>
    <row r="46" spans="1:3" x14ac:dyDescent="0.25">
      <c r="A46" t="s">
        <v>64</v>
      </c>
      <c r="B46">
        <v>4</v>
      </c>
      <c r="C46" s="1">
        <f t="shared" si="3"/>
        <v>0.08</v>
      </c>
    </row>
    <row r="47" spans="1:3" x14ac:dyDescent="0.25">
      <c r="A47" t="s">
        <v>65</v>
      </c>
      <c r="B47">
        <v>5</v>
      </c>
      <c r="C47" s="1">
        <f t="shared" si="3"/>
        <v>0.1</v>
      </c>
    </row>
    <row r="48" spans="1:3" x14ac:dyDescent="0.25">
      <c r="A48" t="s">
        <v>66</v>
      </c>
      <c r="B48">
        <v>8</v>
      </c>
      <c r="C48" s="1">
        <f t="shared" si="3"/>
        <v>0.16</v>
      </c>
    </row>
    <row r="49" spans="1:3" x14ac:dyDescent="0.25">
      <c r="A49" t="s">
        <v>67</v>
      </c>
      <c r="B49">
        <v>25</v>
      </c>
      <c r="C49" s="1">
        <f t="shared" si="3"/>
        <v>0.5</v>
      </c>
    </row>
    <row r="50" spans="1:3" x14ac:dyDescent="0.25">
      <c r="A50" t="s">
        <v>36</v>
      </c>
      <c r="B50">
        <v>8</v>
      </c>
      <c r="C50" s="1">
        <f t="shared" si="3"/>
        <v>0.16</v>
      </c>
    </row>
    <row r="51" spans="1:3" x14ac:dyDescent="0.25">
      <c r="C51" s="1"/>
    </row>
    <row r="52" spans="1:3" x14ac:dyDescent="0.25">
      <c r="A52" s="8" t="s">
        <v>68</v>
      </c>
      <c r="B52" s="8"/>
      <c r="C52" s="8"/>
    </row>
    <row r="53" spans="1:3" x14ac:dyDescent="0.25">
      <c r="A53" t="s">
        <v>31</v>
      </c>
      <c r="B53">
        <v>202</v>
      </c>
      <c r="C53" s="1">
        <f>B53/338</f>
        <v>0.59763313609467461</v>
      </c>
    </row>
    <row r="54" spans="1:3" x14ac:dyDescent="0.25">
      <c r="A54" t="s">
        <v>32</v>
      </c>
      <c r="B54">
        <v>136</v>
      </c>
      <c r="C54" s="1">
        <f>B54/338</f>
        <v>0.40236686390532544</v>
      </c>
    </row>
    <row r="55" spans="1:3" x14ac:dyDescent="0.25">
      <c r="C55" s="1"/>
    </row>
    <row r="56" spans="1:3" x14ac:dyDescent="0.25">
      <c r="A56" s="8" t="s">
        <v>69</v>
      </c>
      <c r="B56" s="8"/>
      <c r="C56" s="8"/>
    </row>
    <row r="57" spans="1:3" x14ac:dyDescent="0.25">
      <c r="A57" t="s">
        <v>38</v>
      </c>
      <c r="B57" t="s">
        <v>47</v>
      </c>
      <c r="C57" s="1" t="s">
        <v>18</v>
      </c>
    </row>
    <row r="58" spans="1:3" x14ac:dyDescent="0.25">
      <c r="A58" t="s">
        <v>70</v>
      </c>
      <c r="B58">
        <v>143</v>
      </c>
      <c r="C58" s="1">
        <f>B58/202</f>
        <v>0.70792079207920788</v>
      </c>
    </row>
    <row r="59" spans="1:3" x14ac:dyDescent="0.25">
      <c r="A59" t="s">
        <v>71</v>
      </c>
      <c r="B59">
        <v>54</v>
      </c>
      <c r="C59" s="1">
        <f t="shared" ref="C59:C63" si="4">B59/202</f>
        <v>0.26732673267326734</v>
      </c>
    </row>
    <row r="60" spans="1:3" x14ac:dyDescent="0.25">
      <c r="A60" t="s">
        <v>72</v>
      </c>
      <c r="B60">
        <v>110</v>
      </c>
      <c r="C60" s="1">
        <f t="shared" si="4"/>
        <v>0.54455445544554459</v>
      </c>
    </row>
    <row r="61" spans="1:3" x14ac:dyDescent="0.25">
      <c r="A61" t="s">
        <v>73</v>
      </c>
      <c r="B61">
        <v>32</v>
      </c>
      <c r="C61" s="1">
        <f t="shared" si="4"/>
        <v>0.15841584158415842</v>
      </c>
    </row>
    <row r="62" spans="1:3" x14ac:dyDescent="0.25">
      <c r="A62" t="s">
        <v>74</v>
      </c>
      <c r="B62">
        <v>50</v>
      </c>
      <c r="C62" s="1">
        <f t="shared" si="4"/>
        <v>0.24752475247524752</v>
      </c>
    </row>
    <row r="63" spans="1:3" x14ac:dyDescent="0.25">
      <c r="A63" t="s">
        <v>11</v>
      </c>
      <c r="B63">
        <v>20</v>
      </c>
      <c r="C63" s="1">
        <f t="shared" si="4"/>
        <v>9.9009900990099015E-2</v>
      </c>
    </row>
    <row r="64" spans="1:3" x14ac:dyDescent="0.25">
      <c r="C64" s="1"/>
    </row>
    <row r="65" spans="1:3" x14ac:dyDescent="0.25">
      <c r="A65" s="8" t="s">
        <v>75</v>
      </c>
      <c r="B65" s="8"/>
      <c r="C65" s="8"/>
    </row>
    <row r="66" spans="1:3" x14ac:dyDescent="0.25">
      <c r="A66" t="s">
        <v>31</v>
      </c>
      <c r="B66">
        <v>149</v>
      </c>
      <c r="C66" s="1">
        <f>B66/338</f>
        <v>0.44082840236686388</v>
      </c>
    </row>
    <row r="67" spans="1:3" x14ac:dyDescent="0.25">
      <c r="A67" t="s">
        <v>32</v>
      </c>
      <c r="B67">
        <v>189</v>
      </c>
      <c r="C67" s="1">
        <f>B67/338</f>
        <v>0.55917159763313606</v>
      </c>
    </row>
    <row r="68" spans="1:3" x14ac:dyDescent="0.25">
      <c r="C68" s="1"/>
    </row>
    <row r="69" spans="1:3" x14ac:dyDescent="0.25">
      <c r="A69" s="8" t="s">
        <v>76</v>
      </c>
      <c r="B69" s="8"/>
      <c r="C69" s="8"/>
    </row>
    <row r="70" spans="1:3" x14ac:dyDescent="0.25">
      <c r="A70" t="s">
        <v>77</v>
      </c>
      <c r="B70">
        <v>51</v>
      </c>
      <c r="C70" s="1">
        <f>B70/149</f>
        <v>0.34228187919463088</v>
      </c>
    </row>
    <row r="71" spans="1:3" x14ac:dyDescent="0.25">
      <c r="A71" t="s">
        <v>78</v>
      </c>
      <c r="B71">
        <v>108</v>
      </c>
      <c r="C71" s="1">
        <f t="shared" ref="C71:C74" si="5">B71/149</f>
        <v>0.72483221476510062</v>
      </c>
    </row>
    <row r="72" spans="1:3" x14ac:dyDescent="0.25">
      <c r="A72" t="s">
        <v>79</v>
      </c>
      <c r="B72">
        <v>15</v>
      </c>
      <c r="C72" s="1">
        <f t="shared" si="5"/>
        <v>0.10067114093959731</v>
      </c>
    </row>
    <row r="73" spans="1:3" x14ac:dyDescent="0.25">
      <c r="A73" t="s">
        <v>80</v>
      </c>
      <c r="B73">
        <v>20</v>
      </c>
      <c r="C73" s="1">
        <f t="shared" si="5"/>
        <v>0.13422818791946309</v>
      </c>
    </row>
    <row r="74" spans="1:3" x14ac:dyDescent="0.25">
      <c r="A74" t="s">
        <v>11</v>
      </c>
      <c r="B74">
        <v>34</v>
      </c>
      <c r="C74" s="1">
        <f t="shared" si="5"/>
        <v>0.22818791946308725</v>
      </c>
    </row>
    <row r="75" spans="1:3" x14ac:dyDescent="0.25">
      <c r="C75" s="1"/>
    </row>
    <row r="76" spans="1:3" x14ac:dyDescent="0.25">
      <c r="C76" s="1"/>
    </row>
    <row r="77" spans="1:3" x14ac:dyDescent="0.25">
      <c r="C77" s="1"/>
    </row>
  </sheetData>
  <mergeCells count="13">
    <mergeCell ref="A33:C33"/>
    <mergeCell ref="A1:C1"/>
    <mergeCell ref="A10:C10"/>
    <mergeCell ref="A14:C14"/>
    <mergeCell ref="A23:C23"/>
    <mergeCell ref="A29:C29"/>
    <mergeCell ref="A69:C69"/>
    <mergeCell ref="A37:C37"/>
    <mergeCell ref="A41:C41"/>
    <mergeCell ref="A45:C45"/>
    <mergeCell ref="A52:C52"/>
    <mergeCell ref="A56:C56"/>
    <mergeCell ref="A65:C6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8"/>
  <sheetViews>
    <sheetView tabSelected="1" zoomScale="80" zoomScaleNormal="80" workbookViewId="0">
      <selection activeCell="Y9" sqref="Y9"/>
    </sheetView>
  </sheetViews>
  <sheetFormatPr defaultRowHeight="15" x14ac:dyDescent="0.25"/>
  <cols>
    <col min="1" max="1" width="46.42578125" customWidth="1"/>
    <col min="2" max="3" width="9" hidden="1" customWidth="1"/>
    <col min="4" max="4" width="8.28515625" style="5" hidden="1" customWidth="1"/>
    <col min="5" max="6" width="8.42578125" hidden="1" customWidth="1"/>
    <col min="7" max="7" width="14.42578125" style="5" hidden="1" customWidth="1"/>
    <col min="8" max="9" width="12" hidden="1" customWidth="1"/>
    <col min="10" max="10" width="15.85546875" style="5" hidden="1" customWidth="1"/>
    <col min="11" max="12" width="9.140625" hidden="1" customWidth="1"/>
    <col min="13" max="13" width="9.140625" style="5" hidden="1" customWidth="1"/>
    <col min="14" max="15" width="9.140625" hidden="1" customWidth="1"/>
    <col min="16" max="16" width="9.140625" style="5" hidden="1" customWidth="1"/>
    <col min="17" max="19" width="9.140625" hidden="1" customWidth="1"/>
    <col min="20" max="20" width="7.7109375" hidden="1" customWidth="1"/>
  </cols>
  <sheetData>
    <row r="1" spans="1:27" x14ac:dyDescent="0.25">
      <c r="A1" s="8" t="s">
        <v>87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 x14ac:dyDescent="0.25">
      <c r="A2" t="s">
        <v>81</v>
      </c>
      <c r="C2" t="s">
        <v>83</v>
      </c>
      <c r="D2" s="5" t="s">
        <v>18</v>
      </c>
      <c r="F2" t="s">
        <v>82</v>
      </c>
      <c r="G2" s="5" t="s">
        <v>18</v>
      </c>
      <c r="I2" t="s">
        <v>84</v>
      </c>
      <c r="J2" s="5" t="s">
        <v>18</v>
      </c>
      <c r="L2" t="s">
        <v>85</v>
      </c>
      <c r="M2" s="5" t="s">
        <v>18</v>
      </c>
      <c r="O2" t="s">
        <v>86</v>
      </c>
      <c r="P2" s="5" t="s">
        <v>18</v>
      </c>
      <c r="U2" t="s">
        <v>119</v>
      </c>
      <c r="V2" t="s">
        <v>120</v>
      </c>
      <c r="W2" t="s">
        <v>121</v>
      </c>
    </row>
    <row r="3" spans="1:27" x14ac:dyDescent="0.25">
      <c r="A3" s="4" t="s">
        <v>110</v>
      </c>
      <c r="B3">
        <v>134</v>
      </c>
      <c r="C3" s="10">
        <f>B3*1.54</f>
        <v>206.36</v>
      </c>
      <c r="D3" s="5">
        <f>C3/521</f>
        <v>0.39608445297504802</v>
      </c>
      <c r="E3">
        <v>161</v>
      </c>
      <c r="F3" s="10">
        <f>E3*1.54</f>
        <v>247.94</v>
      </c>
      <c r="G3" s="5">
        <f>F3/521</f>
        <v>0.47589251439539348</v>
      </c>
      <c r="H3">
        <v>23</v>
      </c>
      <c r="I3" s="10">
        <f>H3*1.54</f>
        <v>35.42</v>
      </c>
      <c r="J3" s="5">
        <f>I3/521</f>
        <v>6.7984644913627643E-2</v>
      </c>
      <c r="K3">
        <v>15</v>
      </c>
      <c r="L3" s="10">
        <f>K3*1.54</f>
        <v>23.1</v>
      </c>
      <c r="M3" s="5">
        <f>L3/521</f>
        <v>4.433781190019194E-2</v>
      </c>
      <c r="N3">
        <v>5</v>
      </c>
      <c r="O3" s="10">
        <f>N3*1.54</f>
        <v>7.7</v>
      </c>
      <c r="P3" s="5">
        <f>O3/520</f>
        <v>1.4807692307692308E-2</v>
      </c>
      <c r="R3" s="10"/>
      <c r="T3" s="5"/>
      <c r="U3" s="6">
        <f>D3+G3</f>
        <v>0.8719769673704415</v>
      </c>
      <c r="V3" s="5">
        <f>J3</f>
        <v>6.7984644913627643E-2</v>
      </c>
      <c r="W3" s="5">
        <f>M3+P3</f>
        <v>5.9145504207884246E-2</v>
      </c>
    </row>
    <row r="4" spans="1:27" x14ac:dyDescent="0.25">
      <c r="A4" s="4" t="s">
        <v>111</v>
      </c>
      <c r="B4">
        <v>66</v>
      </c>
      <c r="C4" s="10">
        <f t="shared" ref="C4:C32" si="0">B4*1.54</f>
        <v>101.64</v>
      </c>
      <c r="D4" s="5">
        <f t="shared" ref="D4:D32" si="1">C4/521</f>
        <v>0.19508637236084453</v>
      </c>
      <c r="E4">
        <v>159</v>
      </c>
      <c r="F4" s="10">
        <f t="shared" ref="F4:F32" si="2">E4*1.54</f>
        <v>244.86</v>
      </c>
      <c r="G4" s="5">
        <f t="shared" ref="G4:G32" si="3">F4/521</f>
        <v>0.46998080614203458</v>
      </c>
      <c r="H4">
        <v>63</v>
      </c>
      <c r="I4" s="10">
        <f t="shared" ref="I4:I32" si="4">H4*1.54</f>
        <v>97.02</v>
      </c>
      <c r="J4" s="5">
        <f t="shared" ref="J4:J32" si="5">I4/521</f>
        <v>0.18621880998080614</v>
      </c>
      <c r="K4">
        <v>35</v>
      </c>
      <c r="L4" s="10">
        <f t="shared" ref="L4:L32" si="6">K4*1.54</f>
        <v>53.9</v>
      </c>
      <c r="M4" s="5">
        <f t="shared" ref="M4:M32" si="7">L4/521</f>
        <v>0.10345489443378118</v>
      </c>
      <c r="N4">
        <v>15</v>
      </c>
      <c r="O4" s="10">
        <f t="shared" ref="O4:O32" si="8">N4*1.54</f>
        <v>23.1</v>
      </c>
      <c r="P4" s="5">
        <f t="shared" ref="P4:P32" si="9">O4/520</f>
        <v>4.4423076923076926E-2</v>
      </c>
      <c r="R4" s="10"/>
      <c r="T4" s="5"/>
      <c r="U4" s="6">
        <f t="shared" ref="U4:U32" si="10">D4+G4</f>
        <v>0.66506717850287911</v>
      </c>
      <c r="V4" s="5">
        <f t="shared" ref="V4:V32" si="11">J4</f>
        <v>0.18621880998080614</v>
      </c>
      <c r="W4" s="5">
        <f t="shared" ref="W4:W32" si="12">M4+P4</f>
        <v>0.1478779713568581</v>
      </c>
    </row>
    <row r="5" spans="1:27" x14ac:dyDescent="0.25">
      <c r="A5" s="4" t="s">
        <v>112</v>
      </c>
      <c r="B5">
        <v>66</v>
      </c>
      <c r="C5" s="10">
        <f t="shared" si="0"/>
        <v>101.64</v>
      </c>
      <c r="D5" s="5">
        <f t="shared" si="1"/>
        <v>0.19508637236084453</v>
      </c>
      <c r="E5">
        <v>178</v>
      </c>
      <c r="F5" s="10">
        <f t="shared" si="2"/>
        <v>274.12</v>
      </c>
      <c r="G5" s="5">
        <f t="shared" si="3"/>
        <v>0.52614203454894437</v>
      </c>
      <c r="H5">
        <v>47</v>
      </c>
      <c r="I5" s="10">
        <f t="shared" si="4"/>
        <v>72.38</v>
      </c>
      <c r="J5" s="5">
        <f t="shared" si="5"/>
        <v>0.13892514395393474</v>
      </c>
      <c r="K5">
        <v>37</v>
      </c>
      <c r="L5" s="10">
        <f t="shared" si="6"/>
        <v>56.980000000000004</v>
      </c>
      <c r="M5" s="5">
        <f t="shared" si="7"/>
        <v>0.10936660268714012</v>
      </c>
      <c r="N5">
        <v>10</v>
      </c>
      <c r="O5" s="10">
        <f t="shared" si="8"/>
        <v>15.4</v>
      </c>
      <c r="P5" s="5">
        <f t="shared" si="9"/>
        <v>2.9615384615384616E-2</v>
      </c>
      <c r="R5" s="10"/>
      <c r="T5" s="5"/>
      <c r="U5" s="6">
        <f t="shared" si="10"/>
        <v>0.72122840690978895</v>
      </c>
      <c r="V5" s="5">
        <f t="shared" si="11"/>
        <v>0.13892514395393474</v>
      </c>
      <c r="W5" s="5">
        <f t="shared" si="12"/>
        <v>0.13898198730252473</v>
      </c>
    </row>
    <row r="6" spans="1:27" x14ac:dyDescent="0.25">
      <c r="A6" s="4" t="s">
        <v>113</v>
      </c>
      <c r="B6">
        <v>44</v>
      </c>
      <c r="C6" s="10">
        <f t="shared" si="0"/>
        <v>67.760000000000005</v>
      </c>
      <c r="D6" s="5">
        <f t="shared" si="1"/>
        <v>0.13005758157389635</v>
      </c>
      <c r="E6">
        <v>111</v>
      </c>
      <c r="F6" s="10">
        <f t="shared" si="2"/>
        <v>170.94</v>
      </c>
      <c r="G6" s="5">
        <f t="shared" si="3"/>
        <v>0.32809980806142036</v>
      </c>
      <c r="H6">
        <v>73</v>
      </c>
      <c r="I6" s="10">
        <f t="shared" si="4"/>
        <v>112.42</v>
      </c>
      <c r="J6" s="5">
        <f t="shared" si="5"/>
        <v>0.21577735124760078</v>
      </c>
      <c r="K6">
        <v>64</v>
      </c>
      <c r="L6" s="10">
        <f t="shared" si="6"/>
        <v>98.56</v>
      </c>
      <c r="M6" s="5">
        <f t="shared" si="7"/>
        <v>0.1891746641074856</v>
      </c>
      <c r="N6">
        <v>46</v>
      </c>
      <c r="O6" s="10">
        <f t="shared" si="8"/>
        <v>70.84</v>
      </c>
      <c r="P6" s="5">
        <f t="shared" si="9"/>
        <v>0.13623076923076924</v>
      </c>
      <c r="R6" s="10"/>
      <c r="T6" s="5"/>
      <c r="U6" s="6">
        <f t="shared" si="10"/>
        <v>0.45815738963531671</v>
      </c>
      <c r="V6" s="5">
        <f t="shared" si="11"/>
        <v>0.21577735124760078</v>
      </c>
      <c r="W6" s="5">
        <f t="shared" si="12"/>
        <v>0.32540543333825483</v>
      </c>
    </row>
    <row r="7" spans="1:27" x14ac:dyDescent="0.25">
      <c r="A7" s="4" t="s">
        <v>114</v>
      </c>
      <c r="B7">
        <v>70</v>
      </c>
      <c r="C7" s="10">
        <f t="shared" si="0"/>
        <v>107.8</v>
      </c>
      <c r="D7" s="5">
        <f t="shared" si="1"/>
        <v>0.20690978886756237</v>
      </c>
      <c r="E7">
        <v>127</v>
      </c>
      <c r="F7" s="10">
        <f t="shared" si="2"/>
        <v>195.58</v>
      </c>
      <c r="G7" s="5">
        <f t="shared" si="3"/>
        <v>0.37539347408829177</v>
      </c>
      <c r="H7">
        <v>78</v>
      </c>
      <c r="I7" s="10">
        <f t="shared" si="4"/>
        <v>120.12</v>
      </c>
      <c r="J7" s="5">
        <f t="shared" si="5"/>
        <v>0.2305566218809981</v>
      </c>
      <c r="K7">
        <v>51</v>
      </c>
      <c r="L7" s="10">
        <f t="shared" si="6"/>
        <v>78.540000000000006</v>
      </c>
      <c r="M7" s="5">
        <f t="shared" si="7"/>
        <v>0.1507485604606526</v>
      </c>
      <c r="N7">
        <v>12</v>
      </c>
      <c r="O7" s="10">
        <f t="shared" si="8"/>
        <v>18.48</v>
      </c>
      <c r="P7" s="5">
        <f t="shared" si="9"/>
        <v>3.553846153846154E-2</v>
      </c>
      <c r="R7" s="10"/>
      <c r="T7" s="5"/>
      <c r="U7" s="6">
        <f t="shared" si="10"/>
        <v>0.58230326295585411</v>
      </c>
      <c r="V7" s="5">
        <f t="shared" si="11"/>
        <v>0.2305566218809981</v>
      </c>
      <c r="W7" s="5">
        <f t="shared" si="12"/>
        <v>0.18628702199911415</v>
      </c>
    </row>
    <row r="8" spans="1:27" ht="30" x14ac:dyDescent="0.25">
      <c r="A8" s="4" t="s">
        <v>115</v>
      </c>
      <c r="B8">
        <v>44</v>
      </c>
      <c r="C8" s="10">
        <f t="shared" si="0"/>
        <v>67.760000000000005</v>
      </c>
      <c r="D8" s="5">
        <f t="shared" si="1"/>
        <v>0.13005758157389635</v>
      </c>
      <c r="E8">
        <v>85</v>
      </c>
      <c r="F8" s="10">
        <f t="shared" si="2"/>
        <v>130.9</v>
      </c>
      <c r="G8" s="5">
        <f t="shared" si="3"/>
        <v>0.25124760076775432</v>
      </c>
      <c r="H8">
        <v>109</v>
      </c>
      <c r="I8" s="10">
        <f t="shared" si="4"/>
        <v>167.86</v>
      </c>
      <c r="J8" s="5">
        <f t="shared" si="5"/>
        <v>0.32218809980806146</v>
      </c>
      <c r="K8">
        <v>66</v>
      </c>
      <c r="L8" s="10">
        <f t="shared" si="6"/>
        <v>101.64</v>
      </c>
      <c r="M8" s="5">
        <f t="shared" si="7"/>
        <v>0.19508637236084453</v>
      </c>
      <c r="N8">
        <v>34</v>
      </c>
      <c r="O8" s="10">
        <f t="shared" si="8"/>
        <v>52.36</v>
      </c>
      <c r="P8" s="5">
        <f t="shared" si="9"/>
        <v>0.10069230769230769</v>
      </c>
      <c r="R8" s="10"/>
      <c r="T8" s="5"/>
      <c r="U8" s="6">
        <f t="shared" si="10"/>
        <v>0.38130518234165067</v>
      </c>
      <c r="V8" s="5">
        <f t="shared" si="11"/>
        <v>0.32218809980806146</v>
      </c>
      <c r="W8" s="5">
        <f t="shared" si="12"/>
        <v>0.29577868005315222</v>
      </c>
    </row>
    <row r="9" spans="1:27" x14ac:dyDescent="0.25">
      <c r="A9" s="4" t="s">
        <v>116</v>
      </c>
      <c r="B9">
        <v>81</v>
      </c>
      <c r="C9" s="10">
        <f t="shared" si="0"/>
        <v>124.74000000000001</v>
      </c>
      <c r="D9" s="5">
        <f t="shared" si="1"/>
        <v>0.23942418426103648</v>
      </c>
      <c r="E9">
        <v>109</v>
      </c>
      <c r="F9" s="10">
        <f t="shared" si="2"/>
        <v>167.86</v>
      </c>
      <c r="G9" s="5">
        <f t="shared" si="3"/>
        <v>0.32218809980806146</v>
      </c>
      <c r="H9">
        <v>125</v>
      </c>
      <c r="I9" s="10">
        <f t="shared" si="4"/>
        <v>192.5</v>
      </c>
      <c r="J9" s="5">
        <f t="shared" si="5"/>
        <v>0.36948176583493281</v>
      </c>
      <c r="K9">
        <v>17</v>
      </c>
      <c r="L9" s="10">
        <f t="shared" si="6"/>
        <v>26.18</v>
      </c>
      <c r="M9" s="5">
        <f t="shared" si="7"/>
        <v>5.0249520153550865E-2</v>
      </c>
      <c r="N9">
        <v>6</v>
      </c>
      <c r="O9" s="10">
        <f t="shared" si="8"/>
        <v>9.24</v>
      </c>
      <c r="P9" s="5">
        <f t="shared" si="9"/>
        <v>1.776923076923077E-2</v>
      </c>
      <c r="R9" s="10"/>
      <c r="T9" s="5"/>
      <c r="U9" s="6">
        <f t="shared" si="10"/>
        <v>0.56161228406909791</v>
      </c>
      <c r="V9" s="5">
        <f t="shared" si="11"/>
        <v>0.36948176583493281</v>
      </c>
      <c r="W9" s="5">
        <f t="shared" si="12"/>
        <v>6.8018750922781632E-2</v>
      </c>
    </row>
    <row r="10" spans="1:27" x14ac:dyDescent="0.25">
      <c r="A10" s="4" t="s">
        <v>117</v>
      </c>
      <c r="B10">
        <v>57</v>
      </c>
      <c r="C10" s="10">
        <f t="shared" si="0"/>
        <v>87.78</v>
      </c>
      <c r="D10" s="5">
        <f t="shared" si="1"/>
        <v>0.16848368522072937</v>
      </c>
      <c r="E10">
        <v>122</v>
      </c>
      <c r="F10" s="10">
        <f t="shared" si="2"/>
        <v>187.88</v>
      </c>
      <c r="G10" s="5">
        <f t="shared" si="3"/>
        <v>0.36061420345489442</v>
      </c>
      <c r="H10">
        <v>60</v>
      </c>
      <c r="I10" s="10">
        <f t="shared" si="4"/>
        <v>92.4</v>
      </c>
      <c r="J10" s="5">
        <f t="shared" si="5"/>
        <v>0.17735124760076776</v>
      </c>
      <c r="K10">
        <v>57</v>
      </c>
      <c r="L10" s="10">
        <f t="shared" si="6"/>
        <v>87.78</v>
      </c>
      <c r="M10" s="5">
        <f t="shared" si="7"/>
        <v>0.16848368522072937</v>
      </c>
      <c r="N10">
        <v>42</v>
      </c>
      <c r="O10" s="10">
        <f t="shared" si="8"/>
        <v>64.680000000000007</v>
      </c>
      <c r="P10" s="5">
        <f t="shared" si="9"/>
        <v>0.1243846153846154</v>
      </c>
      <c r="R10" s="10"/>
      <c r="T10" s="5"/>
      <c r="U10" s="6">
        <f t="shared" si="10"/>
        <v>0.5290978886756238</v>
      </c>
      <c r="V10" s="5">
        <f t="shared" si="11"/>
        <v>0.17735124760076776</v>
      </c>
      <c r="W10" s="5">
        <f t="shared" si="12"/>
        <v>0.29286830060534474</v>
      </c>
    </row>
    <row r="11" spans="1:27" x14ac:dyDescent="0.25">
      <c r="A11" s="4" t="s">
        <v>88</v>
      </c>
      <c r="B11">
        <v>126</v>
      </c>
      <c r="C11" s="10">
        <f t="shared" si="0"/>
        <v>194.04</v>
      </c>
      <c r="D11" s="5">
        <f t="shared" si="1"/>
        <v>0.37243761996161229</v>
      </c>
      <c r="E11">
        <v>142</v>
      </c>
      <c r="F11" s="10">
        <f t="shared" si="2"/>
        <v>218.68</v>
      </c>
      <c r="G11" s="5">
        <f t="shared" si="3"/>
        <v>0.41973128598848369</v>
      </c>
      <c r="H11">
        <v>20</v>
      </c>
      <c r="I11" s="10">
        <f t="shared" si="4"/>
        <v>30.8</v>
      </c>
      <c r="J11" s="5">
        <f t="shared" si="5"/>
        <v>5.9117082533589251E-2</v>
      </c>
      <c r="K11">
        <v>36</v>
      </c>
      <c r="L11" s="10">
        <f t="shared" si="6"/>
        <v>55.44</v>
      </c>
      <c r="M11" s="5">
        <f t="shared" si="7"/>
        <v>0.10641074856046065</v>
      </c>
      <c r="N11">
        <v>14</v>
      </c>
      <c r="O11" s="10">
        <f t="shared" si="8"/>
        <v>21.560000000000002</v>
      </c>
      <c r="P11" s="5">
        <f t="shared" si="9"/>
        <v>4.1461538461538466E-2</v>
      </c>
      <c r="R11" s="10"/>
      <c r="T11" s="5"/>
      <c r="U11" s="6">
        <f t="shared" si="10"/>
        <v>0.79216890595009604</v>
      </c>
      <c r="V11" s="5">
        <f t="shared" si="11"/>
        <v>5.9117082533589251E-2</v>
      </c>
      <c r="W11" s="5">
        <f t="shared" si="12"/>
        <v>0.14787228702199912</v>
      </c>
    </row>
    <row r="12" spans="1:27" x14ac:dyDescent="0.25">
      <c r="A12" s="4" t="s">
        <v>89</v>
      </c>
      <c r="B12">
        <v>11</v>
      </c>
      <c r="C12" s="10">
        <f t="shared" si="0"/>
        <v>16.940000000000001</v>
      </c>
      <c r="D12" s="5">
        <f t="shared" si="1"/>
        <v>3.2514395393474088E-2</v>
      </c>
      <c r="E12">
        <v>44</v>
      </c>
      <c r="F12" s="10">
        <f t="shared" si="2"/>
        <v>67.760000000000005</v>
      </c>
      <c r="G12" s="5">
        <f t="shared" si="3"/>
        <v>0.13005758157389635</v>
      </c>
      <c r="H12">
        <v>82</v>
      </c>
      <c r="I12" s="10">
        <f t="shared" si="4"/>
        <v>126.28</v>
      </c>
      <c r="J12" s="5">
        <f t="shared" si="5"/>
        <v>0.24238003838771593</v>
      </c>
      <c r="K12">
        <v>94</v>
      </c>
      <c r="L12" s="10">
        <f t="shared" si="6"/>
        <v>144.76</v>
      </c>
      <c r="M12" s="5">
        <f t="shared" si="7"/>
        <v>0.27785028790786948</v>
      </c>
      <c r="N12">
        <v>107</v>
      </c>
      <c r="O12" s="10">
        <f t="shared" si="8"/>
        <v>164.78</v>
      </c>
      <c r="P12" s="5">
        <f t="shared" si="9"/>
        <v>0.31688461538461538</v>
      </c>
      <c r="R12" s="10"/>
      <c r="T12" s="5"/>
      <c r="U12" s="5">
        <f t="shared" si="10"/>
        <v>0.16257197696737044</v>
      </c>
      <c r="V12" s="5">
        <f t="shared" si="11"/>
        <v>0.24238003838771593</v>
      </c>
      <c r="W12" s="6">
        <f t="shared" si="12"/>
        <v>0.59473490329248491</v>
      </c>
    </row>
    <row r="13" spans="1:27" ht="30" x14ac:dyDescent="0.25">
      <c r="A13" s="4" t="s">
        <v>90</v>
      </c>
      <c r="B13">
        <v>17</v>
      </c>
      <c r="C13" s="10">
        <f t="shared" si="0"/>
        <v>26.18</v>
      </c>
      <c r="D13" s="5">
        <f t="shared" si="1"/>
        <v>5.0249520153550865E-2</v>
      </c>
      <c r="E13">
        <v>48</v>
      </c>
      <c r="F13" s="10">
        <f t="shared" si="2"/>
        <v>73.92</v>
      </c>
      <c r="G13" s="5">
        <f t="shared" si="3"/>
        <v>0.14188099808061422</v>
      </c>
      <c r="H13">
        <v>80</v>
      </c>
      <c r="I13" s="10">
        <f t="shared" si="4"/>
        <v>123.2</v>
      </c>
      <c r="J13" s="5">
        <f t="shared" si="5"/>
        <v>0.236468330134357</v>
      </c>
      <c r="K13">
        <v>78</v>
      </c>
      <c r="L13" s="10">
        <f t="shared" si="6"/>
        <v>120.12</v>
      </c>
      <c r="M13" s="5">
        <f t="shared" si="7"/>
        <v>0.2305566218809981</v>
      </c>
      <c r="N13">
        <v>115</v>
      </c>
      <c r="O13" s="10">
        <f t="shared" si="8"/>
        <v>177.1</v>
      </c>
      <c r="P13" s="5">
        <f t="shared" si="9"/>
        <v>0.34057692307692305</v>
      </c>
      <c r="R13" s="10"/>
      <c r="T13" s="5"/>
      <c r="U13" s="5">
        <f t="shared" si="10"/>
        <v>0.19213051823416508</v>
      </c>
      <c r="V13" s="5">
        <f t="shared" si="11"/>
        <v>0.236468330134357</v>
      </c>
      <c r="W13" s="6">
        <f t="shared" si="12"/>
        <v>0.57113354495792112</v>
      </c>
    </row>
    <row r="14" spans="1:27" x14ac:dyDescent="0.25">
      <c r="A14" s="4" t="s">
        <v>91</v>
      </c>
      <c r="B14">
        <v>28</v>
      </c>
      <c r="C14" s="10">
        <f t="shared" si="0"/>
        <v>43.120000000000005</v>
      </c>
      <c r="D14" s="5">
        <f t="shared" si="1"/>
        <v>8.276391554702496E-2</v>
      </c>
      <c r="E14">
        <v>88</v>
      </c>
      <c r="F14" s="10">
        <f t="shared" si="2"/>
        <v>135.52000000000001</v>
      </c>
      <c r="G14" s="5">
        <f t="shared" si="3"/>
        <v>0.26011516314779271</v>
      </c>
      <c r="H14">
        <v>80</v>
      </c>
      <c r="I14" s="10">
        <f t="shared" si="4"/>
        <v>123.2</v>
      </c>
      <c r="J14" s="5">
        <f t="shared" si="5"/>
        <v>0.236468330134357</v>
      </c>
      <c r="K14">
        <v>89</v>
      </c>
      <c r="L14" s="10">
        <f t="shared" si="6"/>
        <v>137.06</v>
      </c>
      <c r="M14" s="5">
        <f t="shared" si="7"/>
        <v>0.26307101727447219</v>
      </c>
      <c r="N14">
        <v>53</v>
      </c>
      <c r="O14" s="10">
        <f t="shared" si="8"/>
        <v>81.62</v>
      </c>
      <c r="P14" s="5">
        <f t="shared" si="9"/>
        <v>0.15696153846153846</v>
      </c>
      <c r="R14" s="10"/>
      <c r="T14" s="5"/>
      <c r="U14" s="5">
        <f t="shared" si="10"/>
        <v>0.34287907869481765</v>
      </c>
      <c r="V14" s="5">
        <f t="shared" si="11"/>
        <v>0.236468330134357</v>
      </c>
      <c r="W14" s="6">
        <f t="shared" si="12"/>
        <v>0.42003255573601062</v>
      </c>
    </row>
    <row r="15" spans="1:27" x14ac:dyDescent="0.25">
      <c r="A15" s="4" t="s">
        <v>92</v>
      </c>
      <c r="B15">
        <v>14</v>
      </c>
      <c r="C15" s="10">
        <f t="shared" si="0"/>
        <v>21.560000000000002</v>
      </c>
      <c r="D15" s="5">
        <f t="shared" si="1"/>
        <v>4.138195777351248E-2</v>
      </c>
      <c r="E15">
        <v>93</v>
      </c>
      <c r="F15" s="10">
        <f t="shared" si="2"/>
        <v>143.22</v>
      </c>
      <c r="G15" s="5">
        <f t="shared" si="3"/>
        <v>0.27489443378119</v>
      </c>
      <c r="H15">
        <v>129</v>
      </c>
      <c r="I15" s="10">
        <f t="shared" si="4"/>
        <v>198.66</v>
      </c>
      <c r="J15" s="5">
        <f t="shared" si="5"/>
        <v>0.38130518234165067</v>
      </c>
      <c r="K15">
        <v>84</v>
      </c>
      <c r="L15" s="10">
        <f t="shared" si="6"/>
        <v>129.36000000000001</v>
      </c>
      <c r="M15" s="5">
        <f t="shared" si="7"/>
        <v>0.2482917466410749</v>
      </c>
      <c r="N15">
        <v>18</v>
      </c>
      <c r="O15" s="10">
        <f t="shared" si="8"/>
        <v>27.72</v>
      </c>
      <c r="P15" s="5">
        <f t="shared" si="9"/>
        <v>5.3307692307692306E-2</v>
      </c>
      <c r="R15" s="10"/>
      <c r="T15" s="5"/>
      <c r="U15" s="5">
        <f t="shared" si="10"/>
        <v>0.3162763915547025</v>
      </c>
      <c r="V15" s="6">
        <f t="shared" si="11"/>
        <v>0.38130518234165067</v>
      </c>
      <c r="W15" s="5">
        <f t="shared" si="12"/>
        <v>0.30159943894876717</v>
      </c>
    </row>
    <row r="16" spans="1:27" x14ac:dyDescent="0.25">
      <c r="A16" s="4" t="s">
        <v>93</v>
      </c>
      <c r="B16">
        <v>76</v>
      </c>
      <c r="C16" s="10">
        <f t="shared" si="0"/>
        <v>117.04</v>
      </c>
      <c r="D16" s="5">
        <f t="shared" si="1"/>
        <v>0.22464491362763916</v>
      </c>
      <c r="E16">
        <v>161</v>
      </c>
      <c r="F16" s="10">
        <f t="shared" si="2"/>
        <v>247.94</v>
      </c>
      <c r="G16" s="5">
        <f t="shared" si="3"/>
        <v>0.47589251439539348</v>
      </c>
      <c r="H16">
        <v>28</v>
      </c>
      <c r="I16" s="10">
        <f t="shared" si="4"/>
        <v>43.120000000000005</v>
      </c>
      <c r="J16" s="5">
        <f t="shared" si="5"/>
        <v>8.276391554702496E-2</v>
      </c>
      <c r="K16">
        <v>37</v>
      </c>
      <c r="L16" s="10">
        <f t="shared" si="6"/>
        <v>56.980000000000004</v>
      </c>
      <c r="M16" s="5">
        <f t="shared" si="7"/>
        <v>0.10936660268714012</v>
      </c>
      <c r="N16">
        <v>36</v>
      </c>
      <c r="O16" s="10">
        <f t="shared" si="8"/>
        <v>55.44</v>
      </c>
      <c r="P16" s="5">
        <f t="shared" si="9"/>
        <v>0.10661538461538461</v>
      </c>
      <c r="R16" s="10"/>
      <c r="T16" s="5"/>
      <c r="U16" s="6">
        <f t="shared" si="10"/>
        <v>0.70053742802303265</v>
      </c>
      <c r="V16" s="5">
        <f t="shared" si="11"/>
        <v>8.276391554702496E-2</v>
      </c>
      <c r="W16" s="5">
        <f t="shared" si="12"/>
        <v>0.21598198730252471</v>
      </c>
    </row>
    <row r="17" spans="1:23" x14ac:dyDescent="0.25">
      <c r="A17" s="4" t="s">
        <v>94</v>
      </c>
      <c r="B17">
        <v>90</v>
      </c>
      <c r="C17" s="10">
        <f t="shared" si="0"/>
        <v>138.6</v>
      </c>
      <c r="D17" s="5">
        <f t="shared" si="1"/>
        <v>0.26602687140115161</v>
      </c>
      <c r="E17">
        <v>136</v>
      </c>
      <c r="F17" s="10">
        <f t="shared" si="2"/>
        <v>209.44</v>
      </c>
      <c r="G17" s="5">
        <f t="shared" si="3"/>
        <v>0.40199616122840692</v>
      </c>
      <c r="H17">
        <v>31</v>
      </c>
      <c r="I17" s="10">
        <f t="shared" si="4"/>
        <v>47.74</v>
      </c>
      <c r="J17" s="5">
        <f t="shared" si="5"/>
        <v>9.1631477927063346E-2</v>
      </c>
      <c r="K17">
        <v>52</v>
      </c>
      <c r="L17" s="10">
        <f t="shared" si="6"/>
        <v>80.08</v>
      </c>
      <c r="M17" s="5">
        <f t="shared" si="7"/>
        <v>0.15370441458733206</v>
      </c>
      <c r="N17">
        <v>29</v>
      </c>
      <c r="O17" s="10">
        <f t="shared" si="8"/>
        <v>44.660000000000004</v>
      </c>
      <c r="P17" s="5">
        <f t="shared" si="9"/>
        <v>8.5884615384615393E-2</v>
      </c>
      <c r="R17" s="10"/>
      <c r="T17" s="5"/>
      <c r="U17" s="6">
        <f t="shared" si="10"/>
        <v>0.66802303262955853</v>
      </c>
      <c r="V17" s="5">
        <f t="shared" si="11"/>
        <v>9.1631477927063346E-2</v>
      </c>
      <c r="W17" s="5">
        <f t="shared" si="12"/>
        <v>0.23958902997194745</v>
      </c>
    </row>
    <row r="18" spans="1:23" ht="32.25" customHeight="1" x14ac:dyDescent="0.25">
      <c r="A18" s="4" t="s">
        <v>95</v>
      </c>
      <c r="B18">
        <v>22</v>
      </c>
      <c r="C18" s="10">
        <f t="shared" si="0"/>
        <v>33.880000000000003</v>
      </c>
      <c r="D18" s="5">
        <f t="shared" si="1"/>
        <v>6.5028790786948176E-2</v>
      </c>
      <c r="E18">
        <v>78</v>
      </c>
      <c r="F18" s="10">
        <f t="shared" si="2"/>
        <v>120.12</v>
      </c>
      <c r="G18" s="5">
        <f t="shared" si="3"/>
        <v>0.2305566218809981</v>
      </c>
      <c r="H18">
        <v>71</v>
      </c>
      <c r="I18" s="10">
        <f t="shared" si="4"/>
        <v>109.34</v>
      </c>
      <c r="J18" s="5">
        <f t="shared" si="5"/>
        <v>0.20986564299424185</v>
      </c>
      <c r="K18">
        <v>86</v>
      </c>
      <c r="L18" s="10">
        <f t="shared" si="6"/>
        <v>132.44</v>
      </c>
      <c r="M18" s="5">
        <f t="shared" si="7"/>
        <v>0.2542034548944338</v>
      </c>
      <c r="N18">
        <v>81</v>
      </c>
      <c r="O18" s="10">
        <f t="shared" si="8"/>
        <v>124.74000000000001</v>
      </c>
      <c r="P18" s="5">
        <f t="shared" si="9"/>
        <v>0.23988461538461539</v>
      </c>
      <c r="R18" s="10"/>
      <c r="T18" s="5"/>
      <c r="U18" s="5">
        <f t="shared" si="10"/>
        <v>0.29558541266794625</v>
      </c>
      <c r="V18" s="5">
        <f t="shared" si="11"/>
        <v>0.20986564299424185</v>
      </c>
      <c r="W18" s="6">
        <f t="shared" si="12"/>
        <v>0.49408807027904922</v>
      </c>
    </row>
    <row r="19" spans="1:23" x14ac:dyDescent="0.25">
      <c r="A19" s="4" t="s">
        <v>96</v>
      </c>
      <c r="B19">
        <v>18</v>
      </c>
      <c r="C19" s="10">
        <f t="shared" si="0"/>
        <v>27.72</v>
      </c>
      <c r="D19" s="5">
        <f t="shared" si="1"/>
        <v>5.3205374280230325E-2</v>
      </c>
      <c r="E19">
        <v>50</v>
      </c>
      <c r="F19" s="10">
        <f t="shared" si="2"/>
        <v>77</v>
      </c>
      <c r="G19" s="5">
        <f t="shared" si="3"/>
        <v>0.14779270633397312</v>
      </c>
      <c r="H19">
        <v>61</v>
      </c>
      <c r="I19" s="10">
        <f t="shared" si="4"/>
        <v>93.94</v>
      </c>
      <c r="J19" s="5">
        <f t="shared" si="5"/>
        <v>0.18030710172744721</v>
      </c>
      <c r="K19">
        <v>98</v>
      </c>
      <c r="L19" s="10">
        <f t="shared" si="6"/>
        <v>150.92000000000002</v>
      </c>
      <c r="M19" s="5">
        <f t="shared" si="7"/>
        <v>0.28967370441458734</v>
      </c>
      <c r="N19">
        <v>111</v>
      </c>
      <c r="O19" s="10">
        <f t="shared" si="8"/>
        <v>170.94</v>
      </c>
      <c r="P19" s="5">
        <f t="shared" si="9"/>
        <v>0.32873076923076922</v>
      </c>
      <c r="R19" s="10"/>
      <c r="T19" s="5"/>
      <c r="U19" s="5">
        <f t="shared" si="10"/>
        <v>0.20099808061420343</v>
      </c>
      <c r="V19" s="5">
        <f t="shared" si="11"/>
        <v>0.18030710172744721</v>
      </c>
      <c r="W19" s="6">
        <f t="shared" si="12"/>
        <v>0.61840447364535656</v>
      </c>
    </row>
    <row r="20" spans="1:23" x14ac:dyDescent="0.25">
      <c r="A20" s="4" t="s">
        <v>97</v>
      </c>
      <c r="B20">
        <v>124</v>
      </c>
      <c r="C20" s="10">
        <f t="shared" si="0"/>
        <v>190.96</v>
      </c>
      <c r="D20" s="5">
        <f t="shared" si="1"/>
        <v>0.36652591170825338</v>
      </c>
      <c r="E20">
        <v>141</v>
      </c>
      <c r="F20" s="10">
        <f t="shared" si="2"/>
        <v>217.14000000000001</v>
      </c>
      <c r="G20" s="5">
        <f t="shared" si="3"/>
        <v>0.41677543186180427</v>
      </c>
      <c r="H20">
        <v>29</v>
      </c>
      <c r="I20" s="10">
        <f t="shared" si="4"/>
        <v>44.660000000000004</v>
      </c>
      <c r="J20" s="5">
        <f t="shared" si="5"/>
        <v>8.5719769673704427E-2</v>
      </c>
      <c r="K20">
        <v>33</v>
      </c>
      <c r="L20" s="10">
        <f t="shared" si="6"/>
        <v>50.82</v>
      </c>
      <c r="M20" s="5">
        <f t="shared" si="7"/>
        <v>9.7543186180422264E-2</v>
      </c>
      <c r="N20">
        <v>11</v>
      </c>
      <c r="O20" s="10">
        <f t="shared" si="8"/>
        <v>16.940000000000001</v>
      </c>
      <c r="P20" s="5">
        <f t="shared" si="9"/>
        <v>3.257692307692308E-2</v>
      </c>
      <c r="R20" s="10"/>
      <c r="T20" s="5"/>
      <c r="U20" s="6">
        <f t="shared" si="10"/>
        <v>0.78330134357005765</v>
      </c>
      <c r="V20" s="5">
        <f t="shared" si="11"/>
        <v>8.5719769673704427E-2</v>
      </c>
      <c r="W20" s="5">
        <f t="shared" si="12"/>
        <v>0.13012010925734535</v>
      </c>
    </row>
    <row r="21" spans="1:23" ht="30" x14ac:dyDescent="0.25">
      <c r="A21" s="4" t="s">
        <v>98</v>
      </c>
      <c r="B21">
        <v>65</v>
      </c>
      <c r="C21" s="10">
        <f t="shared" si="0"/>
        <v>100.10000000000001</v>
      </c>
      <c r="D21" s="5">
        <f t="shared" si="1"/>
        <v>0.19213051823416508</v>
      </c>
      <c r="E21">
        <v>82</v>
      </c>
      <c r="F21" s="10">
        <f t="shared" si="2"/>
        <v>126.28</v>
      </c>
      <c r="G21" s="5">
        <f t="shared" si="3"/>
        <v>0.24238003838771593</v>
      </c>
      <c r="H21">
        <v>42</v>
      </c>
      <c r="I21" s="10">
        <f t="shared" si="4"/>
        <v>64.680000000000007</v>
      </c>
      <c r="J21" s="5">
        <f t="shared" si="5"/>
        <v>0.12414587332053745</v>
      </c>
      <c r="K21">
        <v>76</v>
      </c>
      <c r="L21" s="10">
        <f t="shared" si="6"/>
        <v>117.04</v>
      </c>
      <c r="M21" s="5">
        <f t="shared" si="7"/>
        <v>0.22464491362763916</v>
      </c>
      <c r="N21">
        <v>73</v>
      </c>
      <c r="O21" s="10">
        <f t="shared" si="8"/>
        <v>112.42</v>
      </c>
      <c r="P21" s="5">
        <f t="shared" si="9"/>
        <v>0.21619230769230768</v>
      </c>
      <c r="R21" s="10"/>
      <c r="T21" s="5"/>
      <c r="U21" s="5">
        <f t="shared" si="10"/>
        <v>0.43451055662188098</v>
      </c>
      <c r="V21" s="5">
        <f t="shared" si="11"/>
        <v>0.12414587332053745</v>
      </c>
      <c r="W21" s="6">
        <f t="shared" si="12"/>
        <v>0.44083722131994685</v>
      </c>
    </row>
    <row r="22" spans="1:23" ht="33.75" customHeight="1" x14ac:dyDescent="0.25">
      <c r="A22" s="4" t="s">
        <v>99</v>
      </c>
      <c r="B22">
        <v>18</v>
      </c>
      <c r="C22" s="10">
        <f t="shared" si="0"/>
        <v>27.72</v>
      </c>
      <c r="D22" s="5">
        <f t="shared" si="1"/>
        <v>5.3205374280230325E-2</v>
      </c>
      <c r="E22">
        <v>80</v>
      </c>
      <c r="F22" s="10">
        <f t="shared" si="2"/>
        <v>123.2</v>
      </c>
      <c r="G22" s="5">
        <f t="shared" si="3"/>
        <v>0.236468330134357</v>
      </c>
      <c r="H22">
        <v>156</v>
      </c>
      <c r="I22" s="10">
        <f t="shared" si="4"/>
        <v>240.24</v>
      </c>
      <c r="J22" s="5">
        <f t="shared" si="5"/>
        <v>0.46111324376199619</v>
      </c>
      <c r="K22">
        <v>64</v>
      </c>
      <c r="L22" s="10">
        <f t="shared" si="6"/>
        <v>98.56</v>
      </c>
      <c r="M22" s="5">
        <f t="shared" si="7"/>
        <v>0.1891746641074856</v>
      </c>
      <c r="N22">
        <v>20</v>
      </c>
      <c r="O22" s="10">
        <f t="shared" si="8"/>
        <v>30.8</v>
      </c>
      <c r="P22" s="5">
        <f t="shared" si="9"/>
        <v>5.9230769230769233E-2</v>
      </c>
      <c r="R22" s="10"/>
      <c r="T22" s="5"/>
      <c r="U22" s="5">
        <f t="shared" si="10"/>
        <v>0.28967370441458734</v>
      </c>
      <c r="V22" s="6">
        <f t="shared" si="11"/>
        <v>0.46111324376199619</v>
      </c>
      <c r="W22" s="5">
        <f t="shared" si="12"/>
        <v>0.24840543333825482</v>
      </c>
    </row>
    <row r="23" spans="1:23" ht="30" x14ac:dyDescent="0.25">
      <c r="A23" s="4" t="s">
        <v>100</v>
      </c>
      <c r="B23">
        <v>35</v>
      </c>
      <c r="C23" s="10">
        <f t="shared" si="0"/>
        <v>53.9</v>
      </c>
      <c r="D23" s="5">
        <f t="shared" si="1"/>
        <v>0.10345489443378118</v>
      </c>
      <c r="E23">
        <v>113</v>
      </c>
      <c r="F23" s="10">
        <f t="shared" si="2"/>
        <v>174.02</v>
      </c>
      <c r="G23" s="5">
        <f t="shared" si="3"/>
        <v>0.33401151631477927</v>
      </c>
      <c r="H23">
        <v>112</v>
      </c>
      <c r="I23" s="10">
        <f t="shared" si="4"/>
        <v>172.48000000000002</v>
      </c>
      <c r="J23" s="5">
        <f t="shared" si="5"/>
        <v>0.33105566218809984</v>
      </c>
      <c r="K23">
        <v>55</v>
      </c>
      <c r="L23" s="10">
        <f t="shared" si="6"/>
        <v>84.7</v>
      </c>
      <c r="M23" s="5">
        <f t="shared" si="7"/>
        <v>0.16257197696737044</v>
      </c>
      <c r="N23">
        <v>23</v>
      </c>
      <c r="O23" s="10">
        <f t="shared" si="8"/>
        <v>35.42</v>
      </c>
      <c r="P23" s="5">
        <f t="shared" si="9"/>
        <v>6.8115384615384619E-2</v>
      </c>
      <c r="R23" s="10"/>
      <c r="T23" s="5"/>
      <c r="U23" s="6">
        <f t="shared" si="10"/>
        <v>0.43746641074856046</v>
      </c>
      <c r="V23" s="5">
        <f t="shared" si="11"/>
        <v>0.33105566218809984</v>
      </c>
      <c r="W23" s="5">
        <f t="shared" si="12"/>
        <v>0.23068736158275505</v>
      </c>
    </row>
    <row r="24" spans="1:23" x14ac:dyDescent="0.25">
      <c r="A24" s="4" t="s">
        <v>101</v>
      </c>
      <c r="B24">
        <v>71</v>
      </c>
      <c r="C24" s="10">
        <f t="shared" si="0"/>
        <v>109.34</v>
      </c>
      <c r="D24" s="5">
        <f t="shared" si="1"/>
        <v>0.20986564299424185</v>
      </c>
      <c r="E24">
        <v>134</v>
      </c>
      <c r="F24" s="10">
        <f t="shared" si="2"/>
        <v>206.36</v>
      </c>
      <c r="G24" s="5">
        <f t="shared" si="3"/>
        <v>0.39608445297504802</v>
      </c>
      <c r="H24">
        <v>63</v>
      </c>
      <c r="I24" s="10">
        <f t="shared" si="4"/>
        <v>97.02</v>
      </c>
      <c r="J24" s="5">
        <f t="shared" si="5"/>
        <v>0.18621880998080614</v>
      </c>
      <c r="K24">
        <v>43</v>
      </c>
      <c r="L24" s="10">
        <f t="shared" si="6"/>
        <v>66.22</v>
      </c>
      <c r="M24" s="5">
        <f t="shared" si="7"/>
        <v>0.1271017274472169</v>
      </c>
      <c r="N24">
        <v>27</v>
      </c>
      <c r="O24" s="10">
        <f t="shared" si="8"/>
        <v>41.58</v>
      </c>
      <c r="P24" s="5">
        <f t="shared" si="9"/>
        <v>7.9961538461538459E-2</v>
      </c>
      <c r="R24" s="10"/>
      <c r="T24" s="5"/>
      <c r="U24" s="6">
        <f t="shared" si="10"/>
        <v>0.60595009596928984</v>
      </c>
      <c r="V24" s="5">
        <f t="shared" si="11"/>
        <v>0.18621880998080614</v>
      </c>
      <c r="W24" s="5">
        <f t="shared" si="12"/>
        <v>0.20706326590875535</v>
      </c>
    </row>
    <row r="25" spans="1:23" x14ac:dyDescent="0.25">
      <c r="A25" s="4" t="s">
        <v>102</v>
      </c>
      <c r="B25">
        <v>50</v>
      </c>
      <c r="C25" s="10">
        <f t="shared" si="0"/>
        <v>77</v>
      </c>
      <c r="D25" s="5">
        <f t="shared" si="1"/>
        <v>0.14779270633397312</v>
      </c>
      <c r="E25">
        <v>135</v>
      </c>
      <c r="F25" s="10">
        <f t="shared" si="2"/>
        <v>207.9</v>
      </c>
      <c r="G25" s="5">
        <f t="shared" si="3"/>
        <v>0.39904030710172744</v>
      </c>
      <c r="H25">
        <v>67</v>
      </c>
      <c r="I25" s="10">
        <f t="shared" si="4"/>
        <v>103.18</v>
      </c>
      <c r="J25" s="5">
        <f t="shared" si="5"/>
        <v>0.19804222648752401</v>
      </c>
      <c r="K25">
        <v>57</v>
      </c>
      <c r="L25" s="10">
        <f t="shared" si="6"/>
        <v>87.78</v>
      </c>
      <c r="M25" s="5">
        <f t="shared" si="7"/>
        <v>0.16848368522072937</v>
      </c>
      <c r="N25">
        <v>29</v>
      </c>
      <c r="O25" s="10">
        <f t="shared" si="8"/>
        <v>44.660000000000004</v>
      </c>
      <c r="P25" s="5">
        <f t="shared" si="9"/>
        <v>8.5884615384615393E-2</v>
      </c>
      <c r="R25" s="10"/>
      <c r="T25" s="5"/>
      <c r="U25" s="6">
        <f t="shared" si="10"/>
        <v>0.54683301343570057</v>
      </c>
      <c r="V25" s="5">
        <f t="shared" si="11"/>
        <v>0.19804222648752401</v>
      </c>
      <c r="W25" s="5">
        <f t="shared" si="12"/>
        <v>0.25436830060534477</v>
      </c>
    </row>
    <row r="26" spans="1:23" ht="30" x14ac:dyDescent="0.25">
      <c r="A26" s="4" t="s">
        <v>103</v>
      </c>
      <c r="B26">
        <v>41</v>
      </c>
      <c r="C26" s="10">
        <f t="shared" si="0"/>
        <v>63.14</v>
      </c>
      <c r="D26" s="5">
        <f t="shared" si="1"/>
        <v>0.12119001919385797</v>
      </c>
      <c r="E26">
        <v>122</v>
      </c>
      <c r="F26" s="10">
        <f t="shared" si="2"/>
        <v>187.88</v>
      </c>
      <c r="G26" s="5">
        <f t="shared" si="3"/>
        <v>0.36061420345489442</v>
      </c>
      <c r="H26">
        <v>32</v>
      </c>
      <c r="I26" s="10">
        <f t="shared" si="4"/>
        <v>49.28</v>
      </c>
      <c r="J26" s="5">
        <f t="shared" si="5"/>
        <v>9.4587332053742798E-2</v>
      </c>
      <c r="K26">
        <v>88</v>
      </c>
      <c r="L26" s="10">
        <f t="shared" si="6"/>
        <v>135.52000000000001</v>
      </c>
      <c r="M26" s="5">
        <f t="shared" si="7"/>
        <v>0.26011516314779271</v>
      </c>
      <c r="N26">
        <v>55</v>
      </c>
      <c r="O26" s="10">
        <f t="shared" si="8"/>
        <v>84.7</v>
      </c>
      <c r="P26" s="5">
        <f t="shared" si="9"/>
        <v>0.16288461538461538</v>
      </c>
      <c r="R26" s="10"/>
      <c r="T26" s="5"/>
      <c r="U26" s="6">
        <f t="shared" si="10"/>
        <v>0.48180422264875239</v>
      </c>
      <c r="V26" s="5">
        <f t="shared" si="11"/>
        <v>9.4587332053742798E-2</v>
      </c>
      <c r="W26" s="5">
        <f t="shared" si="12"/>
        <v>0.42299977853240811</v>
      </c>
    </row>
    <row r="27" spans="1:23" x14ac:dyDescent="0.25">
      <c r="A27" s="4" t="s">
        <v>104</v>
      </c>
      <c r="B27">
        <v>13</v>
      </c>
      <c r="C27" s="10">
        <f t="shared" si="0"/>
        <v>20.02</v>
      </c>
      <c r="D27" s="5">
        <f t="shared" si="1"/>
        <v>3.8426103646833014E-2</v>
      </c>
      <c r="E27">
        <v>39</v>
      </c>
      <c r="F27" s="10">
        <f t="shared" si="2"/>
        <v>60.06</v>
      </c>
      <c r="G27" s="5">
        <f t="shared" si="3"/>
        <v>0.11527831094049905</v>
      </c>
      <c r="H27">
        <v>78</v>
      </c>
      <c r="I27" s="10">
        <f t="shared" si="4"/>
        <v>120.12</v>
      </c>
      <c r="J27" s="5">
        <f t="shared" si="5"/>
        <v>0.2305566218809981</v>
      </c>
      <c r="K27">
        <v>95</v>
      </c>
      <c r="L27" s="10">
        <f t="shared" si="6"/>
        <v>146.30000000000001</v>
      </c>
      <c r="M27" s="5">
        <f t="shared" si="7"/>
        <v>0.28080614203454896</v>
      </c>
      <c r="N27">
        <v>113</v>
      </c>
      <c r="O27" s="10">
        <f t="shared" si="8"/>
        <v>174.02</v>
      </c>
      <c r="P27" s="5">
        <f t="shared" si="9"/>
        <v>0.33465384615384619</v>
      </c>
      <c r="R27" s="10"/>
      <c r="T27" s="5"/>
      <c r="U27" s="5">
        <f t="shared" si="10"/>
        <v>0.15370441458733206</v>
      </c>
      <c r="V27" s="5">
        <f t="shared" si="11"/>
        <v>0.2305566218809981</v>
      </c>
      <c r="W27" s="6">
        <f t="shared" si="12"/>
        <v>0.61545998818839509</v>
      </c>
    </row>
    <row r="28" spans="1:23" x14ac:dyDescent="0.25">
      <c r="A28" s="4" t="s">
        <v>105</v>
      </c>
      <c r="B28">
        <v>62</v>
      </c>
      <c r="C28" s="10">
        <f t="shared" si="0"/>
        <v>95.48</v>
      </c>
      <c r="D28" s="5">
        <f t="shared" si="1"/>
        <v>0.18326295585412669</v>
      </c>
      <c r="E28">
        <v>44</v>
      </c>
      <c r="F28" s="10">
        <f t="shared" si="2"/>
        <v>67.760000000000005</v>
      </c>
      <c r="G28" s="5">
        <f t="shared" si="3"/>
        <v>0.13005758157389635</v>
      </c>
      <c r="H28">
        <v>154</v>
      </c>
      <c r="I28" s="10">
        <f t="shared" si="4"/>
        <v>237.16</v>
      </c>
      <c r="J28" s="5">
        <f t="shared" si="5"/>
        <v>0.45520153550863723</v>
      </c>
      <c r="K28">
        <v>24</v>
      </c>
      <c r="L28" s="10">
        <f t="shared" si="6"/>
        <v>36.96</v>
      </c>
      <c r="M28" s="5">
        <f t="shared" si="7"/>
        <v>7.0940499040307109E-2</v>
      </c>
      <c r="N28">
        <v>54</v>
      </c>
      <c r="O28" s="10">
        <f t="shared" si="8"/>
        <v>83.16</v>
      </c>
      <c r="P28" s="5">
        <f t="shared" si="9"/>
        <v>0.15992307692307692</v>
      </c>
      <c r="R28" s="10"/>
      <c r="T28" s="5"/>
      <c r="U28" s="5">
        <f t="shared" si="10"/>
        <v>0.31332053742802302</v>
      </c>
      <c r="V28" s="6">
        <f t="shared" si="11"/>
        <v>0.45520153550863723</v>
      </c>
      <c r="W28" s="7">
        <f t="shared" si="12"/>
        <v>0.23086357596338403</v>
      </c>
    </row>
    <row r="29" spans="1:23" x14ac:dyDescent="0.25">
      <c r="A29" s="4" t="s">
        <v>106</v>
      </c>
      <c r="B29">
        <v>35</v>
      </c>
      <c r="C29" s="10">
        <f t="shared" si="0"/>
        <v>53.9</v>
      </c>
      <c r="D29" s="5">
        <f t="shared" si="1"/>
        <v>0.10345489443378118</v>
      </c>
      <c r="E29">
        <v>31</v>
      </c>
      <c r="F29" s="10">
        <f t="shared" si="2"/>
        <v>47.74</v>
      </c>
      <c r="G29" s="5">
        <f t="shared" si="3"/>
        <v>9.1631477927063346E-2</v>
      </c>
      <c r="H29">
        <v>154</v>
      </c>
      <c r="I29" s="10">
        <f t="shared" si="4"/>
        <v>237.16</v>
      </c>
      <c r="J29" s="5">
        <f t="shared" si="5"/>
        <v>0.45520153550863723</v>
      </c>
      <c r="K29">
        <v>43</v>
      </c>
      <c r="L29" s="10">
        <f t="shared" si="6"/>
        <v>66.22</v>
      </c>
      <c r="M29" s="5">
        <f t="shared" si="7"/>
        <v>0.1271017274472169</v>
      </c>
      <c r="N29">
        <v>75</v>
      </c>
      <c r="O29" s="10">
        <f t="shared" si="8"/>
        <v>115.5</v>
      </c>
      <c r="P29" s="5">
        <f t="shared" si="9"/>
        <v>0.2221153846153846</v>
      </c>
      <c r="R29" s="10"/>
      <c r="T29" s="5"/>
      <c r="U29" s="5">
        <f t="shared" si="10"/>
        <v>0.19508637236084453</v>
      </c>
      <c r="V29" s="6">
        <f t="shared" si="11"/>
        <v>0.45520153550863723</v>
      </c>
      <c r="W29" s="7">
        <f t="shared" si="12"/>
        <v>0.34921711206260153</v>
      </c>
    </row>
    <row r="30" spans="1:23" ht="30" x14ac:dyDescent="0.25">
      <c r="A30" s="4" t="s">
        <v>107</v>
      </c>
      <c r="B30">
        <v>112</v>
      </c>
      <c r="C30" s="10">
        <f t="shared" si="0"/>
        <v>172.48000000000002</v>
      </c>
      <c r="D30" s="5">
        <f t="shared" si="1"/>
        <v>0.33105566218809984</v>
      </c>
      <c r="E30">
        <v>127</v>
      </c>
      <c r="F30" s="10">
        <f t="shared" si="2"/>
        <v>195.58</v>
      </c>
      <c r="G30" s="5">
        <f t="shared" si="3"/>
        <v>0.37539347408829177</v>
      </c>
      <c r="H30">
        <v>56</v>
      </c>
      <c r="I30" s="10">
        <f t="shared" si="4"/>
        <v>86.240000000000009</v>
      </c>
      <c r="J30" s="5">
        <f t="shared" si="5"/>
        <v>0.16552783109404992</v>
      </c>
      <c r="K30">
        <v>26</v>
      </c>
      <c r="L30" s="10">
        <f t="shared" si="6"/>
        <v>40.04</v>
      </c>
      <c r="M30" s="5">
        <f t="shared" si="7"/>
        <v>7.6852207293666028E-2</v>
      </c>
      <c r="N30">
        <v>17</v>
      </c>
      <c r="O30" s="10">
        <f t="shared" si="8"/>
        <v>26.18</v>
      </c>
      <c r="P30" s="5">
        <f t="shared" si="9"/>
        <v>5.0346153846153846E-2</v>
      </c>
      <c r="R30" s="10"/>
      <c r="T30" s="5"/>
      <c r="U30" s="6">
        <f t="shared" si="10"/>
        <v>0.70644913627639161</v>
      </c>
      <c r="V30" s="5">
        <f t="shared" si="11"/>
        <v>0.16552783109404992</v>
      </c>
      <c r="W30" s="7">
        <f t="shared" si="12"/>
        <v>0.12719836113981986</v>
      </c>
    </row>
    <row r="31" spans="1:23" ht="30" x14ac:dyDescent="0.25">
      <c r="A31" s="4" t="s">
        <v>108</v>
      </c>
      <c r="B31">
        <v>204</v>
      </c>
      <c r="C31" s="10">
        <f t="shared" si="0"/>
        <v>314.16000000000003</v>
      </c>
      <c r="D31" s="5">
        <f t="shared" si="1"/>
        <v>0.60299424184261041</v>
      </c>
      <c r="E31">
        <v>89</v>
      </c>
      <c r="F31" s="10">
        <f t="shared" si="2"/>
        <v>137.06</v>
      </c>
      <c r="G31" s="5">
        <f t="shared" si="3"/>
        <v>0.26307101727447219</v>
      </c>
      <c r="H31">
        <v>21</v>
      </c>
      <c r="I31" s="10">
        <f t="shared" si="4"/>
        <v>32.340000000000003</v>
      </c>
      <c r="J31" s="5">
        <f t="shared" si="5"/>
        <v>6.2072936660268724E-2</v>
      </c>
      <c r="K31">
        <v>17</v>
      </c>
      <c r="L31" s="10">
        <f t="shared" si="6"/>
        <v>26.18</v>
      </c>
      <c r="M31" s="5">
        <f t="shared" si="7"/>
        <v>5.0249520153550865E-2</v>
      </c>
      <c r="N31">
        <v>7</v>
      </c>
      <c r="O31" s="10">
        <f t="shared" si="8"/>
        <v>10.780000000000001</v>
      </c>
      <c r="P31" s="5">
        <f t="shared" si="9"/>
        <v>2.0730769230769233E-2</v>
      </c>
      <c r="R31" s="10"/>
      <c r="T31" s="5"/>
      <c r="U31" s="6">
        <f t="shared" si="10"/>
        <v>0.86606525911708254</v>
      </c>
      <c r="V31" s="5">
        <f t="shared" si="11"/>
        <v>6.2072936660268724E-2</v>
      </c>
      <c r="W31" s="7">
        <f t="shared" si="12"/>
        <v>7.0980289384320105E-2</v>
      </c>
    </row>
    <row r="32" spans="1:23" x14ac:dyDescent="0.25">
      <c r="A32" s="4" t="s">
        <v>109</v>
      </c>
      <c r="B32">
        <v>32</v>
      </c>
      <c r="C32" s="10">
        <f t="shared" si="0"/>
        <v>49.28</v>
      </c>
      <c r="D32" s="5">
        <f t="shared" si="1"/>
        <v>9.4587332053742798E-2</v>
      </c>
      <c r="E32">
        <v>31</v>
      </c>
      <c r="F32" s="10">
        <f t="shared" si="2"/>
        <v>47.74</v>
      </c>
      <c r="G32" s="5">
        <f t="shared" si="3"/>
        <v>9.1631477927063346E-2</v>
      </c>
      <c r="H32">
        <v>158</v>
      </c>
      <c r="I32" s="10">
        <f t="shared" si="4"/>
        <v>243.32</v>
      </c>
      <c r="J32" s="5">
        <f t="shared" si="5"/>
        <v>0.4670249520153551</v>
      </c>
      <c r="K32">
        <v>55</v>
      </c>
      <c r="L32" s="10">
        <f t="shared" si="6"/>
        <v>84.7</v>
      </c>
      <c r="M32" s="5">
        <f t="shared" si="7"/>
        <v>0.16257197696737044</v>
      </c>
      <c r="N32">
        <v>62</v>
      </c>
      <c r="O32" s="10">
        <f t="shared" si="8"/>
        <v>95.48</v>
      </c>
      <c r="P32" s="5">
        <f t="shared" si="9"/>
        <v>0.18361538461538462</v>
      </c>
      <c r="R32" s="10"/>
      <c r="T32" s="5"/>
      <c r="U32" s="5">
        <f t="shared" si="10"/>
        <v>0.18621880998080614</v>
      </c>
      <c r="V32" s="6">
        <f t="shared" si="11"/>
        <v>0.4670249520153551</v>
      </c>
      <c r="W32" s="7">
        <f t="shared" si="12"/>
        <v>0.34618736158275509</v>
      </c>
    </row>
    <row r="33" spans="1:1" x14ac:dyDescent="0.25">
      <c r="A33" s="4"/>
    </row>
    <row r="34" spans="1:1" x14ac:dyDescent="0.25">
      <c r="A34" s="4"/>
    </row>
    <row r="35" spans="1:1" x14ac:dyDescent="0.25">
      <c r="A35" s="4"/>
    </row>
    <row r="36" spans="1:1" x14ac:dyDescent="0.25">
      <c r="A36" s="4"/>
    </row>
    <row r="37" spans="1:1" x14ac:dyDescent="0.25">
      <c r="A37" s="4"/>
    </row>
    <row r="38" spans="1:1" x14ac:dyDescent="0.25">
      <c r="A38" s="4"/>
    </row>
  </sheetData>
  <mergeCells count="1">
    <mergeCell ref="A1:AA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Social Network Activity 1-6</vt:lpstr>
      <vt:lpstr>Remainder of non-likert's</vt:lpstr>
      <vt:lpstr>Likert questions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Tralon Williams</dc:creator>
  <cp:lastModifiedBy>Tralon Williams</cp:lastModifiedBy>
  <dcterms:created xsi:type="dcterms:W3CDTF">2017-07-04T22:56:14Z</dcterms:created>
  <dcterms:modified xsi:type="dcterms:W3CDTF">2017-07-09T07:50:44Z</dcterms:modified>
</cp:coreProperties>
</file>